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s="1"/>
  <c r="E271" i="9"/>
  <c r="B271" i="9" s="1"/>
  <c r="M270" i="9"/>
  <c r="L270" i="9"/>
  <c r="F270" i="9"/>
  <c r="E270" i="9"/>
  <c r="B270" i="9" s="1"/>
  <c r="M269" i="9"/>
  <c r="L269" i="9"/>
  <c r="F269" i="9" s="1"/>
  <c r="E269" i="9"/>
  <c r="M268" i="9"/>
  <c r="L268" i="9"/>
  <c r="F268" i="9" s="1"/>
  <c r="B268" i="9" s="1"/>
  <c r="E268" i="9"/>
  <c r="M267" i="9"/>
  <c r="L267" i="9"/>
  <c r="E267" i="9"/>
  <c r="M266" i="9"/>
  <c r="F266" i="9" s="1"/>
  <c r="B266" i="9" s="1"/>
  <c r="L266" i="9"/>
  <c r="E266" i="9"/>
  <c r="M265" i="9"/>
  <c r="L265" i="9"/>
  <c r="F265" i="9" s="1"/>
  <c r="E265" i="9"/>
  <c r="M264" i="9"/>
  <c r="L264" i="9"/>
  <c r="F264" i="9" s="1"/>
  <c r="B264" i="9" s="1"/>
  <c r="E264" i="9"/>
  <c r="M263" i="9"/>
  <c r="L263" i="9"/>
  <c r="E263" i="9"/>
  <c r="M262" i="9"/>
  <c r="L262" i="9"/>
  <c r="F262" i="9"/>
  <c r="E262" i="9"/>
  <c r="B262" i="9" s="1"/>
  <c r="M261" i="9"/>
  <c r="L261" i="9"/>
  <c r="F261" i="9" s="1"/>
  <c r="E261" i="9"/>
  <c r="M260" i="9"/>
  <c r="L260" i="9"/>
  <c r="F260" i="9" s="1"/>
  <c r="B260" i="9" s="1"/>
  <c r="E260" i="9"/>
  <c r="M259" i="9"/>
  <c r="L259" i="9"/>
  <c r="E259" i="9"/>
  <c r="M258" i="9"/>
  <c r="F258" i="9" s="1"/>
  <c r="B258" i="9" s="1"/>
  <c r="L258" i="9"/>
  <c r="E258" i="9"/>
  <c r="M257" i="9"/>
  <c r="L257" i="9"/>
  <c r="F257" i="9" s="1"/>
  <c r="E257" i="9"/>
  <c r="M256" i="9"/>
  <c r="L256" i="9"/>
  <c r="F256" i="9" s="1"/>
  <c r="B256" i="9" s="1"/>
  <c r="E256" i="9"/>
  <c r="M255" i="9"/>
  <c r="L255" i="9"/>
  <c r="E255" i="9"/>
  <c r="M254" i="9"/>
  <c r="L254" i="9"/>
  <c r="F254" i="9"/>
  <c r="B254" i="9" s="1"/>
  <c r="E254" i="9"/>
  <c r="M253" i="9"/>
  <c r="L253" i="9"/>
  <c r="F253" i="9" s="1"/>
  <c r="E253" i="9"/>
  <c r="M252" i="9"/>
  <c r="L252" i="9"/>
  <c r="F252" i="9" s="1"/>
  <c r="B252" i="9" s="1"/>
  <c r="E252" i="9"/>
  <c r="M251" i="9"/>
  <c r="L251" i="9"/>
  <c r="E251" i="9"/>
  <c r="M250" i="9"/>
  <c r="F250" i="9" s="1"/>
  <c r="B250" i="9" s="1"/>
  <c r="L250" i="9"/>
  <c r="E250" i="9"/>
  <c r="M249" i="9"/>
  <c r="L249" i="9"/>
  <c r="F249" i="9" s="1"/>
  <c r="E249" i="9"/>
  <c r="M248" i="9"/>
  <c r="L248" i="9"/>
  <c r="F248" i="9" s="1"/>
  <c r="B248" i="9" s="1"/>
  <c r="E248" i="9"/>
  <c r="M247" i="9"/>
  <c r="L247" i="9"/>
  <c r="E247" i="9"/>
  <c r="M246" i="9"/>
  <c r="L246" i="9"/>
  <c r="F246" i="9"/>
  <c r="B246" i="9" s="1"/>
  <c r="E246" i="9"/>
  <c r="M245" i="9"/>
  <c r="L245" i="9"/>
  <c r="F245" i="9" s="1"/>
  <c r="E245" i="9"/>
  <c r="M244" i="9"/>
  <c r="L244" i="9"/>
  <c r="F244" i="9" s="1"/>
  <c r="B244" i="9" s="1"/>
  <c r="E244" i="9"/>
  <c r="M243" i="9"/>
  <c r="L243" i="9"/>
  <c r="E243" i="9"/>
  <c r="M242" i="9"/>
  <c r="F242" i="9" s="1"/>
  <c r="B242" i="9" s="1"/>
  <c r="L242" i="9"/>
  <c r="E242" i="9"/>
  <c r="M241" i="9"/>
  <c r="L241" i="9"/>
  <c r="F241" i="9" s="1"/>
  <c r="E241" i="9"/>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s="1"/>
  <c r="E233" i="9"/>
  <c r="M232" i="9"/>
  <c r="L232" i="9"/>
  <c r="F232" i="9" s="1"/>
  <c r="B232" i="9" s="1"/>
  <c r="E232" i="9"/>
  <c r="M231" i="9"/>
  <c r="L231" i="9"/>
  <c r="E231" i="9"/>
  <c r="M230" i="9"/>
  <c r="L230" i="9"/>
  <c r="F230" i="9"/>
  <c r="B230" i="9" s="1"/>
  <c r="E230" i="9"/>
  <c r="M229" i="9"/>
  <c r="L229" i="9"/>
  <c r="F229" i="9" s="1"/>
  <c r="E229" i="9"/>
  <c r="M228" i="9"/>
  <c r="L228" i="9"/>
  <c r="F228" i="9" s="1"/>
  <c r="B228" i="9" s="1"/>
  <c r="E228" i="9"/>
  <c r="M227" i="9"/>
  <c r="L227" i="9"/>
  <c r="E227" i="9"/>
  <c r="M226" i="9"/>
  <c r="F226" i="9" s="1"/>
  <c r="B226" i="9" s="1"/>
  <c r="L226" i="9"/>
  <c r="E226" i="9"/>
  <c r="H225" i="9"/>
  <c r="G225" i="9"/>
  <c r="F225" i="9"/>
  <c r="M224" i="9"/>
  <c r="L224" i="9"/>
  <c r="F224" i="9" s="1"/>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E156" i="9" s="1"/>
  <c r="B156" i="9" s="1"/>
  <c r="F156" i="9"/>
  <c r="H155" i="9"/>
  <c r="G155" i="9"/>
  <c r="E155" i="9" s="1"/>
  <c r="B155" i="9" s="1"/>
  <c r="F155" i="9"/>
  <c r="H154" i="9"/>
  <c r="G154" i="9"/>
  <c r="E154" i="9" s="1"/>
  <c r="B154" i="9" s="1"/>
  <c r="F154" i="9"/>
  <c r="H153" i="9"/>
  <c r="E153" i="9" s="1"/>
  <c r="G153" i="9"/>
  <c r="F153" i="9"/>
  <c r="B153" i="9"/>
  <c r="H152" i="9"/>
  <c r="G152" i="9"/>
  <c r="E152" i="9" s="1"/>
  <c r="B152" i="9" s="1"/>
  <c r="F152" i="9"/>
  <c r="H151" i="9"/>
  <c r="G151" i="9"/>
  <c r="E151" i="9" s="1"/>
  <c r="B151" i="9" s="1"/>
  <c r="F151" i="9"/>
  <c r="H150" i="9"/>
  <c r="G150" i="9"/>
  <c r="E150" i="9" s="1"/>
  <c r="B150" i="9" s="1"/>
  <c r="F150" i="9"/>
  <c r="H149" i="9"/>
  <c r="E149" i="9" s="1"/>
  <c r="G149" i="9"/>
  <c r="F149" i="9"/>
  <c r="B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H143" i="9"/>
  <c r="G143" i="9"/>
  <c r="F143"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H44" i="9"/>
  <c r="G44" i="9"/>
  <c r="E44" i="9" s="1"/>
  <c r="B44" i="9" s="1"/>
  <c r="F44" i="9"/>
  <c r="H43" i="9"/>
  <c r="G43" i="9"/>
  <c r="F43" i="9"/>
  <c r="H42" i="9"/>
  <c r="G42" i="9"/>
  <c r="E42" i="9" s="1"/>
  <c r="B42" i="9" s="1"/>
  <c r="F42" i="9"/>
  <c r="H41" i="9"/>
  <c r="G41" i="9"/>
  <c r="F41" i="9"/>
  <c r="H40" i="9"/>
  <c r="G40" i="9"/>
  <c r="E40" i="9" s="1"/>
  <c r="B40" i="9" s="1"/>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E29" i="9" s="1"/>
  <c r="B29" i="9" s="1"/>
  <c r="F29" i="9"/>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E22" i="9" s="1"/>
  <c r="B22" i="9" s="1"/>
  <c r="F22" i="9"/>
  <c r="H21" i="9"/>
  <c r="G21" i="9"/>
  <c r="F21" i="9"/>
  <c r="E21" i="9"/>
  <c r="B21" i="9" s="1"/>
  <c r="F20" i="9"/>
  <c r="F4" i="9"/>
  <c r="O3" i="9"/>
  <c r="G274" i="9" s="1"/>
  <c r="E274" i="9" s="1"/>
  <c r="I3" i="9"/>
  <c r="H3" i="9"/>
  <c r="G3" i="9"/>
  <c r="D101" i="8"/>
  <c r="I36" i="3" s="1"/>
  <c r="D95" i="8"/>
  <c r="D90" i="8"/>
  <c r="D85" i="8"/>
  <c r="D80" i="8"/>
  <c r="D75" i="8"/>
  <c r="D70" i="8"/>
  <c r="D65" i="8"/>
  <c r="D60" i="8"/>
  <c r="D55" i="8"/>
  <c r="D50" i="8"/>
  <c r="D44" i="8"/>
  <c r="D36" i="8"/>
  <c r="D26" i="8"/>
  <c r="D24" i="8" s="1"/>
  <c r="D18" i="8"/>
  <c r="D8" i="8"/>
  <c r="D6" i="8"/>
  <c r="C1481" i="1" s="1"/>
  <c r="H1481" i="1" s="1"/>
  <c r="E44" i="7"/>
  <c r="D44" i="7"/>
  <c r="E39" i="7"/>
  <c r="D39" i="7"/>
  <c r="D38" i="7" s="1"/>
  <c r="E38" i="7"/>
  <c r="E30" i="7"/>
  <c r="D30" i="7"/>
  <c r="E23" i="7"/>
  <c r="E22" i="7" s="1"/>
  <c r="D23" i="7"/>
  <c r="D22" i="7" s="1"/>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F242" i="5"/>
  <c r="E242" i="5"/>
  <c r="D242" i="5"/>
  <c r="F241" i="5"/>
  <c r="F240" i="5"/>
  <c r="E239" i="5"/>
  <c r="E238" i="5" s="1"/>
  <c r="D1215" i="1"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F180" i="5" s="1"/>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52"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3" i="1" s="1"/>
  <c r="H283" i="1"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E252" i="4" s="1"/>
  <c r="D248" i="1" s="1"/>
  <c r="D259" i="4"/>
  <c r="D252" i="4" s="1"/>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06" i="1" s="1"/>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4" i="4" s="1"/>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4" i="4" s="1"/>
  <c r="D133" i="4"/>
  <c r="F133" i="4" s="1"/>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F112" i="4"/>
  <c r="E112" i="4"/>
  <c r="D112" i="4"/>
  <c r="F111" i="4"/>
  <c r="F110" i="4"/>
  <c r="F109" i="4"/>
  <c r="F108" i="4"/>
  <c r="F107" i="4"/>
  <c r="E107" i="4"/>
  <c r="D107" i="4"/>
  <c r="D106" i="4" s="1"/>
  <c r="F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s="1"/>
  <c r="F81" i="4"/>
  <c r="F80" i="4"/>
  <c r="F79" i="4"/>
  <c r="F78" i="4"/>
  <c r="E77" i="4"/>
  <c r="D77" i="4"/>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E50" i="4" s="1"/>
  <c r="D46" i="1" s="1"/>
  <c r="D54" i="4"/>
  <c r="F54" i="4" s="1"/>
  <c r="F53" i="4"/>
  <c r="F52" i="4"/>
  <c r="F51"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C1508" i="1"/>
  <c r="H1508" i="1" s="1"/>
  <c r="H1507" i="1"/>
  <c r="C1507" i="1"/>
  <c r="G1507" i="1" s="1"/>
  <c r="C1506" i="1"/>
  <c r="C1505" i="1"/>
  <c r="H1505" i="1" s="1"/>
  <c r="C1504" i="1"/>
  <c r="H1504" i="1" s="1"/>
  <c r="H1503" i="1"/>
  <c r="C1503" i="1"/>
  <c r="G1503" i="1" s="1"/>
  <c r="C1502" i="1"/>
  <c r="C1501" i="1"/>
  <c r="H1501" i="1" s="1"/>
  <c r="H1500" i="1"/>
  <c r="G1500" i="1"/>
  <c r="C1500" i="1"/>
  <c r="C1499" i="1"/>
  <c r="H1499" i="1" s="1"/>
  <c r="C1498" i="1"/>
  <c r="C1497" i="1"/>
  <c r="H1497" i="1" s="1"/>
  <c r="H1496" i="1"/>
  <c r="G1496" i="1"/>
  <c r="C1496" i="1"/>
  <c r="H1495" i="1"/>
  <c r="G1495" i="1"/>
  <c r="C1495" i="1"/>
  <c r="C1494" i="1"/>
  <c r="C1493" i="1"/>
  <c r="H1493" i="1" s="1"/>
  <c r="C1492" i="1"/>
  <c r="H1492" i="1" s="1"/>
  <c r="C1491" i="1"/>
  <c r="H1491" i="1" s="1"/>
  <c r="C1490" i="1"/>
  <c r="C1489" i="1"/>
  <c r="H1489" i="1" s="1"/>
  <c r="H1488" i="1"/>
  <c r="G1488" i="1"/>
  <c r="C1488" i="1"/>
  <c r="H1487" i="1"/>
  <c r="G1487" i="1"/>
  <c r="C1487" i="1"/>
  <c r="C1486" i="1"/>
  <c r="C1485" i="1"/>
  <c r="H1485" i="1" s="1"/>
  <c r="C1484" i="1"/>
  <c r="H1484" i="1" s="1"/>
  <c r="C1483" i="1"/>
  <c r="H1483" i="1" s="1"/>
  <c r="C1482"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G1456" i="1"/>
  <c r="D1456" i="1"/>
  <c r="C1456" i="1"/>
  <c r="H1456" i="1" s="1"/>
  <c r="D1455" i="1"/>
  <c r="C1455" i="1"/>
  <c r="D1454" i="1"/>
  <c r="C1454" i="1"/>
  <c r="D1453" i="1"/>
  <c r="H1452" i="1"/>
  <c r="G1452" i="1"/>
  <c r="I1452" i="1" s="1"/>
  <c r="D1452" i="1"/>
  <c r="J1452" i="1" s="1"/>
  <c r="C1452" i="1"/>
  <c r="D1451" i="1"/>
  <c r="C1451" i="1"/>
  <c r="H1450" i="1"/>
  <c r="G1450" i="1"/>
  <c r="I1450" i="1" s="1"/>
  <c r="D1450" i="1"/>
  <c r="J1450" i="1" s="1"/>
  <c r="C1450" i="1"/>
  <c r="D1449" i="1"/>
  <c r="C1449" i="1"/>
  <c r="H1448" i="1"/>
  <c r="G1448" i="1"/>
  <c r="I1448" i="1" s="1"/>
  <c r="D1448" i="1"/>
  <c r="J1448" i="1" s="1"/>
  <c r="C1448" i="1"/>
  <c r="D1447" i="1"/>
  <c r="C1447" i="1"/>
  <c r="H1446" i="1"/>
  <c r="G1446" i="1"/>
  <c r="I1446" i="1" s="1"/>
  <c r="D1446" i="1"/>
  <c r="J1446" i="1" s="1"/>
  <c r="C1446" i="1"/>
  <c r="H1445" i="1"/>
  <c r="D1445" i="1"/>
  <c r="C1445" i="1"/>
  <c r="G1445" i="1" s="1"/>
  <c r="J1444" i="1"/>
  <c r="D1444" i="1"/>
  <c r="G1444" i="1" s="1"/>
  <c r="C1444" i="1"/>
  <c r="H1444" i="1" s="1"/>
  <c r="H1443" i="1"/>
  <c r="D1443" i="1"/>
  <c r="C1443" i="1"/>
  <c r="G1443" i="1" s="1"/>
  <c r="D1442" i="1"/>
  <c r="G1442" i="1" s="1"/>
  <c r="C1442" i="1"/>
  <c r="H1441" i="1"/>
  <c r="D1441" i="1"/>
  <c r="C1441" i="1"/>
  <c r="G1441" i="1" s="1"/>
  <c r="I1441" i="1" s="1"/>
  <c r="D1440" i="1"/>
  <c r="G1440" i="1" s="1"/>
  <c r="C1440" i="1"/>
  <c r="H1439" i="1"/>
  <c r="D1439" i="1"/>
  <c r="C1439" i="1"/>
  <c r="G1439" i="1" s="1"/>
  <c r="H1438" i="1"/>
  <c r="D1438" i="1"/>
  <c r="C1438" i="1"/>
  <c r="G1438" i="1" s="1"/>
  <c r="H1437" i="1"/>
  <c r="D1437" i="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H1405" i="1"/>
  <c r="D1405" i="1"/>
  <c r="C1405" i="1"/>
  <c r="G1405" i="1" s="1"/>
  <c r="H1404" i="1"/>
  <c r="D1404" i="1"/>
  <c r="C1404" i="1"/>
  <c r="G1404" i="1" s="1"/>
  <c r="H1403" i="1"/>
  <c r="D1403" i="1"/>
  <c r="C1403" i="1"/>
  <c r="G1403" i="1" s="1"/>
  <c r="H1402" i="1"/>
  <c r="D1402" i="1"/>
  <c r="C1402" i="1"/>
  <c r="G1402" i="1" s="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D1370" i="1"/>
  <c r="H1370" i="1" s="1"/>
  <c r="C1370" i="1"/>
  <c r="D1369" i="1"/>
  <c r="C1369" i="1"/>
  <c r="G1369" i="1" s="1"/>
  <c r="D1368" i="1"/>
  <c r="C1368" i="1"/>
  <c r="G1368" i="1" s="1"/>
  <c r="H1367" i="1"/>
  <c r="D1367" i="1"/>
  <c r="C1367" i="1"/>
  <c r="D1366" i="1"/>
  <c r="H1366" i="1" s="1"/>
  <c r="C1366" i="1"/>
  <c r="D1365" i="1"/>
  <c r="C1365" i="1"/>
  <c r="G1365" i="1" s="1"/>
  <c r="D1364" i="1"/>
  <c r="C1364" i="1"/>
  <c r="G1364" i="1" s="1"/>
  <c r="H1363" i="1"/>
  <c r="D1363" i="1"/>
  <c r="C1363" i="1"/>
  <c r="D1362" i="1"/>
  <c r="H1362" i="1" s="1"/>
  <c r="C1362" i="1"/>
  <c r="D1361" i="1"/>
  <c r="C1361" i="1"/>
  <c r="G1361" i="1" s="1"/>
  <c r="D1360" i="1"/>
  <c r="C1360" i="1"/>
  <c r="G1360" i="1" s="1"/>
  <c r="H1359" i="1"/>
  <c r="D1359" i="1"/>
  <c r="C1359" i="1"/>
  <c r="D1358" i="1"/>
  <c r="H1358" i="1" s="1"/>
  <c r="C1358" i="1"/>
  <c r="D1357" i="1"/>
  <c r="C1357" i="1"/>
  <c r="G1357" i="1" s="1"/>
  <c r="D1356" i="1"/>
  <c r="C1356" i="1"/>
  <c r="G1356" i="1" s="1"/>
  <c r="H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D1244" i="1"/>
  <c r="C1244" i="1"/>
  <c r="H1244" i="1" s="1"/>
  <c r="H1243" i="1"/>
  <c r="G1243" i="1"/>
  <c r="D1243" i="1"/>
  <c r="C1243" i="1"/>
  <c r="H1242" i="1"/>
  <c r="G1242" i="1"/>
  <c r="D1242" i="1"/>
  <c r="C1242" i="1"/>
  <c r="D1241" i="1"/>
  <c r="C1241" i="1"/>
  <c r="D1240" i="1"/>
  <c r="H1240" i="1" s="1"/>
  <c r="C1240" i="1"/>
  <c r="G1240" i="1" s="1"/>
  <c r="H1239" i="1"/>
  <c r="G1239" i="1"/>
  <c r="D1239" i="1"/>
  <c r="C1239" i="1"/>
  <c r="H1238" i="1"/>
  <c r="G1238" i="1"/>
  <c r="D1238" i="1"/>
  <c r="C1238" i="1"/>
  <c r="D1237" i="1"/>
  <c r="C1237" i="1"/>
  <c r="H1237" i="1" s="1"/>
  <c r="D1236" i="1"/>
  <c r="C1236" i="1"/>
  <c r="D1235" i="1"/>
  <c r="H1234" i="1"/>
  <c r="G1234" i="1"/>
  <c r="D1234" i="1"/>
  <c r="C1234" i="1"/>
  <c r="H1233" i="1"/>
  <c r="G1233" i="1"/>
  <c r="D1233" i="1"/>
  <c r="C1233" i="1"/>
  <c r="H1232" i="1"/>
  <c r="D1232" i="1"/>
  <c r="G1232" i="1" s="1"/>
  <c r="C1232" i="1"/>
  <c r="H1231" i="1"/>
  <c r="G1231" i="1"/>
  <c r="D1231" i="1"/>
  <c r="C1231" i="1"/>
  <c r="H1230" i="1"/>
  <c r="D1230" i="1"/>
  <c r="G1230" i="1" s="1"/>
  <c r="C1230" i="1"/>
  <c r="H1229" i="1"/>
  <c r="D1229" i="1"/>
  <c r="G1229" i="1" s="1"/>
  <c r="C1229" i="1"/>
  <c r="H1228" i="1"/>
  <c r="G1228" i="1"/>
  <c r="D1228" i="1"/>
  <c r="C1228" i="1"/>
  <c r="D1227" i="1"/>
  <c r="G1227" i="1" s="1"/>
  <c r="C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D1217" i="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D1155" i="1"/>
  <c r="C1155" i="1"/>
  <c r="D1154" i="1"/>
  <c r="C1154" i="1"/>
  <c r="D1151" i="1"/>
  <c r="C1151" i="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D1133" i="1"/>
  <c r="C1133" i="1"/>
  <c r="H1133" i="1" s="1"/>
  <c r="H1132" i="1"/>
  <c r="G1132" i="1"/>
  <c r="D1132" i="1"/>
  <c r="C1132" i="1"/>
  <c r="H1131" i="1"/>
  <c r="G1131" i="1"/>
  <c r="D1131" i="1"/>
  <c r="C1131" i="1"/>
  <c r="H1130" i="1"/>
  <c r="G1130" i="1"/>
  <c r="D1130" i="1"/>
  <c r="C1130" i="1"/>
  <c r="D1129" i="1"/>
  <c r="C1129" i="1"/>
  <c r="H1128" i="1"/>
  <c r="G1128" i="1"/>
  <c r="D1128" i="1"/>
  <c r="C1128"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D1062" i="1"/>
  <c r="H1062" i="1" s="1"/>
  <c r="C1062" i="1"/>
  <c r="H1061" i="1"/>
  <c r="G1061" i="1"/>
  <c r="D1061" i="1"/>
  <c r="C1061" i="1"/>
  <c r="D1060" i="1"/>
  <c r="G1060" i="1" s="1"/>
  <c r="C1060" i="1"/>
  <c r="H1060" i="1" s="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G1050" i="1" s="1"/>
  <c r="H1049" i="1"/>
  <c r="G1049" i="1"/>
  <c r="D1049" i="1"/>
  <c r="C1049" i="1"/>
  <c r="D1048" i="1"/>
  <c r="H1048" i="1" s="1"/>
  <c r="C1048" i="1"/>
  <c r="G1048" i="1" s="1"/>
  <c r="D1047" i="1"/>
  <c r="H1045" i="1"/>
  <c r="G1045" i="1"/>
  <c r="D1045" i="1"/>
  <c r="C1045" i="1"/>
  <c r="H1044" i="1"/>
  <c r="G1044" i="1"/>
  <c r="D1044" i="1"/>
  <c r="C1044" i="1"/>
  <c r="D1043" i="1"/>
  <c r="H1043" i="1" s="1"/>
  <c r="C1043" i="1"/>
  <c r="H1042" i="1"/>
  <c r="G1042" i="1"/>
  <c r="D1042" i="1"/>
  <c r="C1042" i="1"/>
  <c r="H1041" i="1"/>
  <c r="D1041" i="1"/>
  <c r="C1041" i="1"/>
  <c r="G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C1032" i="1"/>
  <c r="H1032" i="1" s="1"/>
  <c r="H1031" i="1"/>
  <c r="G1031" i="1"/>
  <c r="D1031" i="1"/>
  <c r="C1031" i="1"/>
  <c r="D1030" i="1"/>
  <c r="C1030" i="1"/>
  <c r="D1029" i="1"/>
  <c r="C1029"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D1013" i="1"/>
  <c r="C1013" i="1"/>
  <c r="D1012" i="1"/>
  <c r="C1012" i="1"/>
  <c r="H1011" i="1"/>
  <c r="G1011" i="1"/>
  <c r="D1011" i="1"/>
  <c r="C1011" i="1"/>
  <c r="H1010" i="1"/>
  <c r="G1010" i="1"/>
  <c r="D1010" i="1"/>
  <c r="C1010" i="1"/>
  <c r="H1009" i="1"/>
  <c r="G1009" i="1"/>
  <c r="D1009" i="1"/>
  <c r="C1009" i="1"/>
  <c r="D1008" i="1"/>
  <c r="C1008" i="1"/>
  <c r="H1008" i="1" s="1"/>
  <c r="D1006" i="1"/>
  <c r="C1006" i="1"/>
  <c r="H1005" i="1"/>
  <c r="G1005" i="1"/>
  <c r="D1005" i="1"/>
  <c r="C1005" i="1"/>
  <c r="G1004" i="1"/>
  <c r="D1004" i="1"/>
  <c r="H1004" i="1" s="1"/>
  <c r="C1004" i="1"/>
  <c r="H1003" i="1"/>
  <c r="G1003" i="1"/>
  <c r="D1003" i="1"/>
  <c r="C1003" i="1"/>
  <c r="D1002" i="1"/>
  <c r="H1002" i="1" s="1"/>
  <c r="C1002" i="1"/>
  <c r="H1001" i="1"/>
  <c r="G1001" i="1"/>
  <c r="D1001" i="1"/>
  <c r="C1001" i="1"/>
  <c r="D1000" i="1"/>
  <c r="G1000" i="1" s="1"/>
  <c r="C1000" i="1"/>
  <c r="D999" i="1"/>
  <c r="C999" i="1"/>
  <c r="D998" i="1"/>
  <c r="C998"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D988" i="1"/>
  <c r="C988" i="1"/>
  <c r="G988" i="1" s="1"/>
  <c r="H987" i="1"/>
  <c r="G987" i="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C812" i="1"/>
  <c r="G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G718" i="1" s="1"/>
  <c r="H717" i="1"/>
  <c r="G717" i="1"/>
  <c r="D717" i="1"/>
  <c r="C717" i="1"/>
  <c r="D716" i="1"/>
  <c r="H716" i="1" s="1"/>
  <c r="C716" i="1"/>
  <c r="H715" i="1"/>
  <c r="D715" i="1"/>
  <c r="C715" i="1"/>
  <c r="D714" i="1"/>
  <c r="H714" i="1" s="1"/>
  <c r="C714" i="1"/>
  <c r="H713" i="1"/>
  <c r="D713" i="1"/>
  <c r="C713" i="1"/>
  <c r="G713" i="1" s="1"/>
  <c r="H712" i="1"/>
  <c r="G712" i="1"/>
  <c r="D712" i="1"/>
  <c r="C712" i="1"/>
  <c r="H711" i="1"/>
  <c r="D711" i="1"/>
  <c r="C711" i="1"/>
  <c r="G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G644" i="1"/>
  <c r="D644" i="1"/>
  <c r="C644" i="1"/>
  <c r="D643" i="1"/>
  <c r="C643" i="1"/>
  <c r="H643" i="1" s="1"/>
  <c r="D642" i="1"/>
  <c r="C642" i="1"/>
  <c r="H642" i="1" s="1"/>
  <c r="D641" i="1"/>
  <c r="C641" i="1"/>
  <c r="H641" i="1" s="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H559" i="1"/>
  <c r="G559" i="1"/>
  <c r="D559" i="1"/>
  <c r="C559" i="1"/>
  <c r="D558" i="1"/>
  <c r="C558" i="1"/>
  <c r="H558" i="1" s="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D452" i="1"/>
  <c r="H452" i="1" s="1"/>
  <c r="C452" i="1"/>
  <c r="H451" i="1"/>
  <c r="G451" i="1"/>
  <c r="D451" i="1"/>
  <c r="C451" i="1"/>
  <c r="H450" i="1"/>
  <c r="G450" i="1"/>
  <c r="D450" i="1"/>
  <c r="C450" i="1"/>
  <c r="D449" i="1"/>
  <c r="H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D412" i="1"/>
  <c r="C412" i="1"/>
  <c r="G412" i="1" s="1"/>
  <c r="D411" i="1"/>
  <c r="H411" i="1" s="1"/>
  <c r="C411" i="1"/>
  <c r="G411" i="1" s="1"/>
  <c r="H406" i="1"/>
  <c r="G406" i="1"/>
  <c r="D406" i="1"/>
  <c r="C406" i="1"/>
  <c r="H405" i="1"/>
  <c r="G405" i="1"/>
  <c r="D405" i="1"/>
  <c r="C405" i="1"/>
  <c r="G404" i="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D369" i="1"/>
  <c r="C369" i="1"/>
  <c r="H369" i="1" s="1"/>
  <c r="H368" i="1"/>
  <c r="G368" i="1"/>
  <c r="D368" i="1"/>
  <c r="C368" i="1"/>
  <c r="D367" i="1"/>
  <c r="C367" i="1"/>
  <c r="H367" i="1" s="1"/>
  <c r="D366" i="1"/>
  <c r="C366" i="1"/>
  <c r="H366" i="1" s="1"/>
  <c r="D365" i="1"/>
  <c r="C365" i="1"/>
  <c r="H365"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G355" i="1"/>
  <c r="D355" i="1"/>
  <c r="C355" i="1"/>
  <c r="H355" i="1" s="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H290" i="1"/>
  <c r="D290" i="1"/>
  <c r="G290" i="1" s="1"/>
  <c r="C290" i="1"/>
  <c r="H289" i="1"/>
  <c r="G289" i="1"/>
  <c r="D289" i="1"/>
  <c r="C289" i="1"/>
  <c r="D288" i="1"/>
  <c r="H288" i="1" s="1"/>
  <c r="C288" i="1"/>
  <c r="G288" i="1" s="1"/>
  <c r="D284" i="1"/>
  <c r="H284" i="1" s="1"/>
  <c r="C284" i="1"/>
  <c r="C283" i="1"/>
  <c r="D282" i="1"/>
  <c r="G282" i="1" s="1"/>
  <c r="C282" i="1"/>
  <c r="H282" i="1" s="1"/>
  <c r="H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G256" i="1"/>
  <c r="D256" i="1"/>
  <c r="C256" i="1"/>
  <c r="H256" i="1" s="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G209" i="1" s="1"/>
  <c r="C209" i="1"/>
  <c r="D208" i="1"/>
  <c r="H208" i="1" s="1"/>
  <c r="C208" i="1"/>
  <c r="D207" i="1"/>
  <c r="G207" i="1" s="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C191" i="1"/>
  <c r="H190" i="1"/>
  <c r="G190" i="1"/>
  <c r="D190" i="1"/>
  <c r="C190" i="1"/>
  <c r="D189" i="1"/>
  <c r="H189" i="1" s="1"/>
  <c r="C189" i="1"/>
  <c r="D188" i="1"/>
  <c r="H188" i="1" s="1"/>
  <c r="C188" i="1"/>
  <c r="G188" i="1" s="1"/>
  <c r="D187" i="1"/>
  <c r="H187" i="1" s="1"/>
  <c r="C187" i="1"/>
  <c r="H186" i="1"/>
  <c r="D186" i="1"/>
  <c r="C186" i="1"/>
  <c r="G186" i="1" s="1"/>
  <c r="D185" i="1"/>
  <c r="G185" i="1" s="1"/>
  <c r="C185" i="1"/>
  <c r="C184" i="1"/>
  <c r="G183" i="1"/>
  <c r="D183" i="1"/>
  <c r="C183" i="1"/>
  <c r="H182" i="1"/>
  <c r="G182" i="1"/>
  <c r="D182" i="1"/>
  <c r="C182" i="1"/>
  <c r="D181" i="1"/>
  <c r="H181" i="1" s="1"/>
  <c r="C181" i="1"/>
  <c r="D180" i="1"/>
  <c r="H180" i="1" s="1"/>
  <c r="C180" i="1"/>
  <c r="D179" i="1"/>
  <c r="H179" i="1" s="1"/>
  <c r="C179" i="1"/>
  <c r="G179" i="1" s="1"/>
  <c r="D178" i="1"/>
  <c r="C178" i="1"/>
  <c r="D177" i="1"/>
  <c r="C177" i="1"/>
  <c r="H177" i="1" s="1"/>
  <c r="D176" i="1"/>
  <c r="C176" i="1"/>
  <c r="D175" i="1"/>
  <c r="C175" i="1"/>
  <c r="H175" i="1" s="1"/>
  <c r="D174" i="1"/>
  <c r="C174" i="1"/>
  <c r="D172" i="1"/>
  <c r="C172" i="1"/>
  <c r="H171" i="1"/>
  <c r="G171" i="1"/>
  <c r="D171" i="1"/>
  <c r="C171" i="1"/>
  <c r="D170" i="1"/>
  <c r="C170" i="1"/>
  <c r="D169" i="1"/>
  <c r="C169" i="1"/>
  <c r="D168" i="1"/>
  <c r="C168" i="1"/>
  <c r="H167" i="1"/>
  <c r="G167" i="1"/>
  <c r="D167" i="1"/>
  <c r="C167" i="1"/>
  <c r="D166" i="1"/>
  <c r="C166" i="1"/>
  <c r="D165" i="1"/>
  <c r="C165" i="1"/>
  <c r="H164" i="1"/>
  <c r="D164" i="1"/>
  <c r="G164" i="1" s="1"/>
  <c r="C164" i="1"/>
  <c r="D163" i="1"/>
  <c r="C163" i="1"/>
  <c r="D162" i="1"/>
  <c r="G162" i="1" s="1"/>
  <c r="C162" i="1"/>
  <c r="H162" i="1" s="1"/>
  <c r="D161" i="1"/>
  <c r="G161" i="1" s="1"/>
  <c r="C161" i="1"/>
  <c r="H158" i="1"/>
  <c r="G158" i="1"/>
  <c r="D158" i="1"/>
  <c r="C158" i="1"/>
  <c r="D157" i="1"/>
  <c r="H157" i="1" s="1"/>
  <c r="C157" i="1"/>
  <c r="G157" i="1" s="1"/>
  <c r="H156" i="1"/>
  <c r="G156" i="1"/>
  <c r="D156" i="1"/>
  <c r="C156" i="1"/>
  <c r="C155" i="1"/>
  <c r="H154" i="1"/>
  <c r="D154" i="1"/>
  <c r="C154" i="1"/>
  <c r="H153" i="1"/>
  <c r="G153" i="1"/>
  <c r="D153" i="1"/>
  <c r="C153" i="1"/>
  <c r="H152" i="1"/>
  <c r="G152" i="1"/>
  <c r="D152" i="1"/>
  <c r="C152" i="1"/>
  <c r="H151" i="1"/>
  <c r="G151" i="1"/>
  <c r="D151" i="1"/>
  <c r="C151" i="1"/>
  <c r="G150" i="1"/>
  <c r="D150" i="1"/>
  <c r="H150" i="1" s="1"/>
  <c r="C150" i="1"/>
  <c r="G149"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C131" i="1"/>
  <c r="H131" i="1" s="1"/>
  <c r="G130" i="1"/>
  <c r="D130" i="1"/>
  <c r="C130" i="1"/>
  <c r="D129" i="1"/>
  <c r="G129" i="1" s="1"/>
  <c r="C129" i="1"/>
  <c r="H128" i="1"/>
  <c r="G128" i="1"/>
  <c r="D128" i="1"/>
  <c r="C128" i="1"/>
  <c r="H127" i="1"/>
  <c r="G127" i="1"/>
  <c r="D127" i="1"/>
  <c r="C127" i="1"/>
  <c r="H126" i="1"/>
  <c r="G126" i="1"/>
  <c r="D126" i="1"/>
  <c r="C126" i="1"/>
  <c r="H125" i="1"/>
  <c r="G125" i="1"/>
  <c r="D125" i="1"/>
  <c r="C125" i="1"/>
  <c r="H124" i="1"/>
  <c r="G124" i="1"/>
  <c r="D124" i="1"/>
  <c r="C124" i="1"/>
  <c r="D123" i="1"/>
  <c r="G123" i="1" s="1"/>
  <c r="C123" i="1"/>
  <c r="H123" i="1" s="1"/>
  <c r="D122" i="1"/>
  <c r="H122" i="1" s="1"/>
  <c r="C122" i="1"/>
  <c r="D121" i="1"/>
  <c r="G121" i="1" s="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C102" i="1"/>
  <c r="H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C81" i="1"/>
  <c r="H81" i="1" s="1"/>
  <c r="H80" i="1"/>
  <c r="G80" i="1"/>
  <c r="D80" i="1"/>
  <c r="C80" i="1"/>
  <c r="D79" i="1"/>
  <c r="C79" i="1"/>
  <c r="C78" i="1"/>
  <c r="H77" i="1"/>
  <c r="G77" i="1"/>
  <c r="D77" i="1"/>
  <c r="C77" i="1"/>
  <c r="D76" i="1"/>
  <c r="H76" i="1" s="1"/>
  <c r="C76" i="1"/>
  <c r="D75" i="1"/>
  <c r="C75" i="1"/>
  <c r="D74" i="1"/>
  <c r="C74" i="1"/>
  <c r="H74" i="1" s="1"/>
  <c r="D73" i="1"/>
  <c r="C73" i="1"/>
  <c r="H73" i="1" s="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C54" i="1"/>
  <c r="G54" i="1" s="1"/>
  <c r="D53" i="1"/>
  <c r="C53" i="1"/>
  <c r="H52" i="1"/>
  <c r="G52" i="1"/>
  <c r="D52" i="1"/>
  <c r="C52" i="1"/>
  <c r="H51" i="1"/>
  <c r="G51" i="1"/>
  <c r="D51" i="1"/>
  <c r="C51" i="1"/>
  <c r="D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02" i="1" l="1"/>
  <c r="G1064" i="1"/>
  <c r="H632" i="1"/>
  <c r="G1406" i="1"/>
  <c r="H1236" i="1"/>
  <c r="H1227" i="1"/>
  <c r="F250" i="5"/>
  <c r="E280" i="9"/>
  <c r="H1223" i="1"/>
  <c r="E245" i="5"/>
  <c r="D1222" i="1" s="1"/>
  <c r="H1224" i="1"/>
  <c r="H1218" i="1"/>
  <c r="D1216" i="1"/>
  <c r="G1216" i="1" s="1"/>
  <c r="E237" i="5"/>
  <c r="H1217" i="1"/>
  <c r="H1241" i="1"/>
  <c r="H1245" i="1"/>
  <c r="H1160" i="1"/>
  <c r="H1157" i="1"/>
  <c r="H1156" i="1"/>
  <c r="H1154" i="1"/>
  <c r="H1155" i="1"/>
  <c r="H1148" i="1"/>
  <c r="H1151" i="1"/>
  <c r="H1138" i="1"/>
  <c r="E284" i="9"/>
  <c r="B284" i="9" s="1"/>
  <c r="H1127" i="1"/>
  <c r="F149" i="5"/>
  <c r="H1129" i="1"/>
  <c r="G1062" i="1"/>
  <c r="F78" i="5"/>
  <c r="G1054" i="1"/>
  <c r="F70" i="5"/>
  <c r="G1043" i="1"/>
  <c r="G1033" i="1"/>
  <c r="H1030" i="1"/>
  <c r="H1029" i="1"/>
  <c r="H1028" i="1"/>
  <c r="H1025" i="1"/>
  <c r="F45" i="5"/>
  <c r="H1023" i="1"/>
  <c r="H1013" i="1"/>
  <c r="F35" i="5"/>
  <c r="H1014" i="1"/>
  <c r="H1012" i="1"/>
  <c r="H1006" i="1"/>
  <c r="H1000" i="1"/>
  <c r="H999" i="1"/>
  <c r="E12" i="5"/>
  <c r="D990" i="1" s="1"/>
  <c r="H998" i="1"/>
  <c r="F19" i="5"/>
  <c r="F8" i="5"/>
  <c r="C1453" i="1"/>
  <c r="H30" i="3"/>
  <c r="I1456" i="1"/>
  <c r="J1456" i="1"/>
  <c r="G1437" i="1"/>
  <c r="E5" i="7"/>
  <c r="H1440" i="1"/>
  <c r="C1576" i="1"/>
  <c r="G1492" i="1"/>
  <c r="G1508" i="1"/>
  <c r="G1504" i="1"/>
  <c r="H1480" i="1"/>
  <c r="G1499" i="1"/>
  <c r="G1491" i="1"/>
  <c r="G1484" i="1"/>
  <c r="G1483" i="1"/>
  <c r="E46" i="9"/>
  <c r="B46" i="9" s="1"/>
  <c r="G719" i="1"/>
  <c r="G716" i="1"/>
  <c r="E43" i="9"/>
  <c r="B43" i="9" s="1"/>
  <c r="G715" i="1"/>
  <c r="G714" i="1"/>
  <c r="H669" i="1"/>
  <c r="H644" i="1"/>
  <c r="H645" i="1"/>
  <c r="F652" i="4"/>
  <c r="E529" i="4"/>
  <c r="D523" i="1" s="1"/>
  <c r="F563" i="4"/>
  <c r="G449" i="1"/>
  <c r="G452" i="1"/>
  <c r="E421" i="4"/>
  <c r="E273" i="9"/>
  <c r="B273" i="9" s="1"/>
  <c r="E644" i="4"/>
  <c r="D638" i="1" s="1"/>
  <c r="G283" i="1"/>
  <c r="G281" i="1"/>
  <c r="G284" i="1"/>
  <c r="H378" i="1"/>
  <c r="E363" i="4"/>
  <c r="D358" i="1" s="1"/>
  <c r="H379" i="1"/>
  <c r="F383" i="4"/>
  <c r="H371" i="1"/>
  <c r="D364" i="1"/>
  <c r="H364" i="1" s="1"/>
  <c r="E350" i="4"/>
  <c r="D345" i="1" s="1"/>
  <c r="F369" i="4"/>
  <c r="E643" i="4"/>
  <c r="D637" i="1" s="1"/>
  <c r="F416" i="4"/>
  <c r="G291" i="1"/>
  <c r="E225" i="9"/>
  <c r="B225" i="9" s="1"/>
  <c r="H255" i="1"/>
  <c r="E67" i="9"/>
  <c r="B67" i="9" s="1"/>
  <c r="H209" i="1"/>
  <c r="G208" i="1"/>
  <c r="H206" i="1"/>
  <c r="G191" i="1"/>
  <c r="G189" i="1"/>
  <c r="G187" i="1"/>
  <c r="F222" i="9"/>
  <c r="B222" i="9" s="1"/>
  <c r="H184" i="1"/>
  <c r="F221" i="9"/>
  <c r="H185" i="1"/>
  <c r="F188" i="4"/>
  <c r="E45" i="9"/>
  <c r="B45" i="9" s="1"/>
  <c r="H183" i="1"/>
  <c r="F220" i="9"/>
  <c r="B220" i="9" s="1"/>
  <c r="G181" i="1"/>
  <c r="G180" i="1"/>
  <c r="H178" i="1"/>
  <c r="E41" i="9"/>
  <c r="B41" i="9" s="1"/>
  <c r="H176" i="1"/>
  <c r="H174" i="1"/>
  <c r="F177" i="4"/>
  <c r="H172" i="1"/>
  <c r="H170" i="1"/>
  <c r="H169" i="1"/>
  <c r="H168" i="1"/>
  <c r="H165" i="1"/>
  <c r="F169" i="4"/>
  <c r="H166" i="1"/>
  <c r="H163" i="1"/>
  <c r="H161" i="1"/>
  <c r="E163" i="4"/>
  <c r="D159" i="1" s="1"/>
  <c r="E152" i="4"/>
  <c r="D148" i="1" s="1"/>
  <c r="G155" i="1"/>
  <c r="F159" i="4"/>
  <c r="E39" i="9"/>
  <c r="B39" i="9" s="1"/>
  <c r="G154" i="1"/>
  <c r="F217" i="9"/>
  <c r="H130" i="1"/>
  <c r="H129" i="1"/>
  <c r="F125" i="4"/>
  <c r="G122" i="1"/>
  <c r="H113" i="1"/>
  <c r="E37" i="9"/>
  <c r="B37" i="9" s="1"/>
  <c r="F216" i="9"/>
  <c r="B216" i="9" s="1"/>
  <c r="E82" i="4"/>
  <c r="D78" i="1" s="1"/>
  <c r="H83" i="1"/>
  <c r="H78" i="1"/>
  <c r="F82" i="4"/>
  <c r="H79" i="1"/>
  <c r="G76" i="1"/>
  <c r="H75" i="1"/>
  <c r="F77" i="4"/>
  <c r="H65" i="1"/>
  <c r="H53" i="1"/>
  <c r="E6" i="4"/>
  <c r="D2" i="1" s="1"/>
  <c r="H1401" i="1"/>
  <c r="G1278" i="1"/>
  <c r="G1264" i="1"/>
  <c r="G1245" i="1"/>
  <c r="G1244" i="1"/>
  <c r="G1241" i="1"/>
  <c r="G1236" i="1"/>
  <c r="G1237" i="1"/>
  <c r="G1223" i="1"/>
  <c r="G1224" i="1"/>
  <c r="G1218" i="1"/>
  <c r="H1216" i="1"/>
  <c r="G1217" i="1"/>
  <c r="G1165" i="1"/>
  <c r="G1157" i="1"/>
  <c r="G1160" i="1"/>
  <c r="G1156" i="1"/>
  <c r="G1154" i="1"/>
  <c r="G1155" i="1"/>
  <c r="G1148" i="1"/>
  <c r="G1151" i="1"/>
  <c r="G1138" i="1"/>
  <c r="G1133" i="1"/>
  <c r="G1127" i="1"/>
  <c r="G1129" i="1"/>
  <c r="C1056" i="1"/>
  <c r="F69" i="5"/>
  <c r="C1047" i="1"/>
  <c r="G1030" i="1"/>
  <c r="G1032" i="1"/>
  <c r="G1029" i="1"/>
  <c r="G1028" i="1"/>
  <c r="G1023" i="1"/>
  <c r="G1025" i="1"/>
  <c r="G1018" i="1"/>
  <c r="G1013" i="1"/>
  <c r="G1014" i="1"/>
  <c r="G1012" i="1"/>
  <c r="G1008" i="1"/>
  <c r="C1007" i="1"/>
  <c r="G1006" i="1"/>
  <c r="C997" i="1"/>
  <c r="H997" i="1" s="1"/>
  <c r="G999" i="1"/>
  <c r="G998" i="1"/>
  <c r="C986" i="1"/>
  <c r="G649" i="1"/>
  <c r="G647" i="1"/>
  <c r="B274" i="9"/>
  <c r="E283" i="9"/>
  <c r="B283" i="9" s="1"/>
  <c r="G669" i="1"/>
  <c r="G643" i="1"/>
  <c r="G642" i="1"/>
  <c r="G645" i="1"/>
  <c r="G641" i="1"/>
  <c r="G558" i="1"/>
  <c r="D529" i="4"/>
  <c r="C557" i="1"/>
  <c r="D644" i="4"/>
  <c r="H412" i="1"/>
  <c r="G378" i="1"/>
  <c r="G379" i="1"/>
  <c r="G371" i="1"/>
  <c r="G369" i="1"/>
  <c r="G367" i="1"/>
  <c r="G366" i="1"/>
  <c r="G364" i="1"/>
  <c r="G365" i="1"/>
  <c r="D363" i="4"/>
  <c r="C351" i="1"/>
  <c r="H291" i="1"/>
  <c r="C413" i="1"/>
  <c r="D643" i="4"/>
  <c r="C248" i="1"/>
  <c r="F252" i="4"/>
  <c r="G206" i="1"/>
  <c r="G184" i="1"/>
  <c r="F218" i="9"/>
  <c r="B218" i="9" s="1"/>
  <c r="G178" i="1"/>
  <c r="G177" i="1"/>
  <c r="C173" i="1"/>
  <c r="H173" i="1" s="1"/>
  <c r="G176" i="1"/>
  <c r="G175" i="1"/>
  <c r="G174" i="1"/>
  <c r="G172" i="1"/>
  <c r="G170" i="1"/>
  <c r="G169" i="1"/>
  <c r="G168" i="1"/>
  <c r="G165" i="1"/>
  <c r="G166" i="1"/>
  <c r="G163" i="1"/>
  <c r="C160" i="1"/>
  <c r="H160" i="1" s="1"/>
  <c r="G160" i="1"/>
  <c r="G102" i="1"/>
  <c r="G108" i="1"/>
  <c r="G113" i="1"/>
  <c r="G83" i="1"/>
  <c r="G78" i="1"/>
  <c r="G79" i="1"/>
  <c r="G81" i="1"/>
  <c r="G75" i="1"/>
  <c r="G73" i="1"/>
  <c r="G74" i="1"/>
  <c r="C64" i="1"/>
  <c r="H54" i="1"/>
  <c r="G53" i="1"/>
  <c r="D50" i="4"/>
  <c r="F50" i="4" s="1"/>
  <c r="C50" i="1"/>
  <c r="E26" i="9"/>
  <c r="B26" i="9" s="1"/>
  <c r="F214" i="9"/>
  <c r="B214" i="9" s="1"/>
  <c r="G1355" i="1"/>
  <c r="H1357" i="1"/>
  <c r="G1359" i="1"/>
  <c r="H1361" i="1"/>
  <c r="G1363" i="1"/>
  <c r="H1365" i="1"/>
  <c r="G1367" i="1"/>
  <c r="H1369" i="1"/>
  <c r="G1371" i="1"/>
  <c r="H1373" i="1"/>
  <c r="H1377" i="1"/>
  <c r="H1381" i="1"/>
  <c r="H1384" i="1"/>
  <c r="H1388" i="1"/>
  <c r="H1392" i="1"/>
  <c r="H1396" i="1"/>
  <c r="H1400" i="1"/>
  <c r="I1439" i="1"/>
  <c r="I1440" i="1"/>
  <c r="I1443" i="1"/>
  <c r="I1444" i="1"/>
  <c r="H1449" i="1"/>
  <c r="G1449" i="1"/>
  <c r="J1449" i="1"/>
  <c r="H1454" i="1"/>
  <c r="G1454" i="1"/>
  <c r="H1459" i="1"/>
  <c r="G1459" i="1"/>
  <c r="I1459" i="1" s="1"/>
  <c r="J1459" i="1"/>
  <c r="H1464" i="1"/>
  <c r="G1464" i="1"/>
  <c r="I1464" i="1" s="1"/>
  <c r="J1464" i="1"/>
  <c r="H1474" i="1"/>
  <c r="G1474" i="1"/>
  <c r="J1474" i="1"/>
  <c r="H1522" i="1"/>
  <c r="G1522" i="1"/>
  <c r="H1453" i="1"/>
  <c r="G1453" i="1"/>
  <c r="H1455" i="1"/>
  <c r="G1455" i="1"/>
  <c r="J1455" i="1"/>
  <c r="H1468" i="1"/>
  <c r="G1468" i="1"/>
  <c r="J1468" i="1"/>
  <c r="H1479" i="1"/>
  <c r="G1479" i="1"/>
  <c r="I1479" i="1" s="1"/>
  <c r="J1479"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J1442" i="1"/>
  <c r="H1451" i="1"/>
  <c r="G1451" i="1"/>
  <c r="I1451" i="1" s="1"/>
  <c r="J1451" i="1"/>
  <c r="H1461" i="1"/>
  <c r="G1461" i="1"/>
  <c r="H1466" i="1"/>
  <c r="G1466" i="1"/>
  <c r="J1466" i="1"/>
  <c r="H1477" i="1"/>
  <c r="G1477" i="1"/>
  <c r="I1477" i="1" s="1"/>
  <c r="J1477" i="1"/>
  <c r="H1356" i="1"/>
  <c r="G1358" i="1"/>
  <c r="H1360" i="1"/>
  <c r="G1362" i="1"/>
  <c r="H1364" i="1"/>
  <c r="G1366" i="1"/>
  <c r="H1368" i="1"/>
  <c r="G1370" i="1"/>
  <c r="H1372" i="1"/>
  <c r="H1376" i="1"/>
  <c r="H1380" i="1"/>
  <c r="H1387" i="1"/>
  <c r="H1391" i="1"/>
  <c r="H1395" i="1"/>
  <c r="H1399" i="1"/>
  <c r="J1440" i="1"/>
  <c r="H1442" i="1"/>
  <c r="I1442" i="1" s="1"/>
  <c r="H1447" i="1"/>
  <c r="G1447" i="1"/>
  <c r="I1447" i="1" s="1"/>
  <c r="J1447" i="1"/>
  <c r="H1457" i="1"/>
  <c r="G1457" i="1"/>
  <c r="J1457"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F140" i="4"/>
  <c r="D139" i="4"/>
  <c r="E528" i="4"/>
  <c r="J1445" i="1"/>
  <c r="F153" i="4"/>
  <c r="D152" i="4"/>
  <c r="J1439" i="1"/>
  <c r="J1441" i="1"/>
  <c r="J1443"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7" i="4"/>
  <c r="D196" i="4"/>
  <c r="D299" i="4"/>
  <c r="D351" i="4"/>
  <c r="D580" i="4"/>
  <c r="D12" i="5"/>
  <c r="G289" i="9"/>
  <c r="F177" i="5"/>
  <c r="D190" i="5"/>
  <c r="G292" i="9"/>
  <c r="E292" i="9" s="1"/>
  <c r="B292" i="9" s="1"/>
  <c r="F206" i="5"/>
  <c r="D245" i="5"/>
  <c r="F259" i="5"/>
  <c r="D258" i="5"/>
  <c r="E89" i="6"/>
  <c r="D1383" i="1" s="1"/>
  <c r="D49" i="8"/>
  <c r="H165" i="9"/>
  <c r="D163" i="4"/>
  <c r="F231" i="4"/>
  <c r="D344" i="4"/>
  <c r="F378" i="4"/>
  <c r="D396" i="4"/>
  <c r="D421" i="4"/>
  <c r="D515" i="4"/>
  <c r="D567" i="4"/>
  <c r="D528" i="4" s="1"/>
  <c r="F603" i="4"/>
  <c r="H289" i="9"/>
  <c r="E176" i="5"/>
  <c r="F239" i="5"/>
  <c r="D238" i="5"/>
  <c r="F6" i="6"/>
  <c r="D5" i="6"/>
  <c r="D311" i="4"/>
  <c r="F417" i="4"/>
  <c r="D472" i="4"/>
  <c r="D484" i="4"/>
  <c r="G286" i="9"/>
  <c r="E286" i="9" s="1"/>
  <c r="B286" i="9" s="1"/>
  <c r="F88" i="5"/>
  <c r="F119" i="5"/>
  <c r="E5" i="6"/>
  <c r="D35" i="6"/>
  <c r="D5" i="7"/>
  <c r="H286" i="9"/>
  <c r="E87" i="5"/>
  <c r="D1065" i="1" s="1"/>
  <c r="G287" i="9"/>
  <c r="E287" i="9" s="1"/>
  <c r="B287" i="9" s="1"/>
  <c r="D146" i="5"/>
  <c r="F90" i="6"/>
  <c r="D89" i="6"/>
  <c r="D42" i="8"/>
  <c r="E143" i="9"/>
  <c r="B143" i="9" s="1"/>
  <c r="G165" i="9"/>
  <c r="E165" i="9" s="1"/>
  <c r="B165" i="9" s="1"/>
  <c r="H164" i="9"/>
  <c r="M212" i="9"/>
  <c r="G210" i="9"/>
  <c r="E210" i="9" s="1"/>
  <c r="B210" i="9" s="1"/>
  <c r="G206" i="9"/>
  <c r="E206" i="9" s="1"/>
  <c r="B206" i="9" s="1"/>
  <c r="G202" i="9"/>
  <c r="E202" i="9" s="1"/>
  <c r="B202" i="9" s="1"/>
  <c r="G198" i="9"/>
  <c r="E198" i="9" s="1"/>
  <c r="B198" i="9" s="1"/>
  <c r="G194" i="9"/>
  <c r="E194" i="9" s="1"/>
  <c r="B194" i="9" s="1"/>
  <c r="G163" i="9"/>
  <c r="E163" i="9" s="1"/>
  <c r="B163" i="9" s="1"/>
  <c r="G277" i="9"/>
  <c r="E277" i="9" s="1"/>
  <c r="B277" i="9" s="1"/>
  <c r="L212" i="9"/>
  <c r="F212" i="9" s="1"/>
  <c r="B212" i="9" s="1"/>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G278" i="9"/>
  <c r="E278" i="9" s="1"/>
  <c r="B278" i="9" s="1"/>
  <c r="G208" i="9"/>
  <c r="E208" i="9" s="1"/>
  <c r="B208" i="9" s="1"/>
  <c r="G204" i="9"/>
  <c r="E204" i="9" s="1"/>
  <c r="B204" i="9" s="1"/>
  <c r="G200" i="9"/>
  <c r="E200" i="9" s="1"/>
  <c r="B200" i="9" s="1"/>
  <c r="G196" i="9"/>
  <c r="E196" i="9" s="1"/>
  <c r="B196" i="9" s="1"/>
  <c r="G192" i="9"/>
  <c r="E192" i="9" s="1"/>
  <c r="B192" i="9" s="1"/>
  <c r="G191" i="9"/>
  <c r="E191" i="9" s="1"/>
  <c r="B191" i="9" s="1"/>
  <c r="G161" i="9"/>
  <c r="E161" i="9" s="1"/>
  <c r="B161" i="9" s="1"/>
  <c r="G209" i="9"/>
  <c r="E209" i="9" s="1"/>
  <c r="B209" i="9" s="1"/>
  <c r="G205" i="9"/>
  <c r="E205" i="9" s="1"/>
  <c r="B205" i="9" s="1"/>
  <c r="G201" i="9"/>
  <c r="E201" i="9" s="1"/>
  <c r="B201" i="9" s="1"/>
  <c r="G197" i="9"/>
  <c r="E197" i="9" s="1"/>
  <c r="B197" i="9" s="1"/>
  <c r="G193" i="9"/>
  <c r="E193" i="9" s="1"/>
  <c r="B193" i="9" s="1"/>
  <c r="I10" i="9"/>
  <c r="G160" i="9"/>
  <c r="E160" i="9" s="1"/>
  <c r="B160" i="9" s="1"/>
  <c r="G162" i="9"/>
  <c r="E162" i="9" s="1"/>
  <c r="B162" i="9" s="1"/>
  <c r="G164" i="9"/>
  <c r="E164" i="9" s="1"/>
  <c r="B164" i="9" s="1"/>
  <c r="B235" i="9"/>
  <c r="B263" i="9"/>
  <c r="B144" i="9"/>
  <c r="B239" i="9"/>
  <c r="B213" i="9"/>
  <c r="B221" i="9"/>
  <c r="B229" i="9"/>
  <c r="B237" i="9"/>
  <c r="B245" i="9"/>
  <c r="B253" i="9"/>
  <c r="B261" i="9"/>
  <c r="B269" i="9"/>
  <c r="E279" i="9"/>
  <c r="B279" i="9" s="1"/>
  <c r="F219" i="9"/>
  <c r="B219" i="9" s="1"/>
  <c r="F227" i="9"/>
  <c r="B227" i="9" s="1"/>
  <c r="F235" i="9"/>
  <c r="F243" i="9"/>
  <c r="B243" i="9" s="1"/>
  <c r="F251" i="9"/>
  <c r="B251" i="9" s="1"/>
  <c r="F259" i="9"/>
  <c r="B259" i="9" s="1"/>
  <c r="F267" i="9"/>
  <c r="B267" i="9" s="1"/>
  <c r="B217" i="9"/>
  <c r="B233" i="9"/>
  <c r="B241" i="9"/>
  <c r="B249" i="9"/>
  <c r="B257" i="9"/>
  <c r="B265" i="9"/>
  <c r="F215" i="9"/>
  <c r="B215" i="9" s="1"/>
  <c r="F223" i="9"/>
  <c r="B223" i="9" s="1"/>
  <c r="F231" i="9"/>
  <c r="B231" i="9" s="1"/>
  <c r="F239" i="9"/>
  <c r="F247" i="9"/>
  <c r="B247" i="9" s="1"/>
  <c r="F255" i="9"/>
  <c r="B255" i="9" s="1"/>
  <c r="F263" i="9"/>
  <c r="B280" i="9"/>
  <c r="D1214" i="1" l="1"/>
  <c r="I23" i="3"/>
  <c r="E289" i="9"/>
  <c r="B289" i="9" s="1"/>
  <c r="E7" i="5"/>
  <c r="I20" i="3" s="1"/>
  <c r="I29" i="3"/>
  <c r="D1436" i="1"/>
  <c r="G1576" i="1"/>
  <c r="H1576" i="1"/>
  <c r="E420" i="4"/>
  <c r="D415" i="1"/>
  <c r="E151" i="4"/>
  <c r="E408" i="4"/>
  <c r="D403" i="1" s="1"/>
  <c r="E407" i="4"/>
  <c r="D402" i="1" s="1"/>
  <c r="I16" i="3"/>
  <c r="E412" i="4"/>
  <c r="D407" i="1" s="1"/>
  <c r="H1056" i="1"/>
  <c r="G1056" i="1"/>
  <c r="G1047" i="1"/>
  <c r="H1047" i="1"/>
  <c r="H1007" i="1"/>
  <c r="G1007" i="1"/>
  <c r="G997" i="1"/>
  <c r="G986" i="1"/>
  <c r="H986" i="1"/>
  <c r="H557" i="1"/>
  <c r="G557" i="1"/>
  <c r="F529" i="4"/>
  <c r="C523" i="1"/>
  <c r="F644" i="4"/>
  <c r="C638" i="1"/>
  <c r="F363" i="4"/>
  <c r="C358" i="1"/>
  <c r="G351" i="1"/>
  <c r="H351" i="1"/>
  <c r="H413" i="1"/>
  <c r="G413" i="1"/>
  <c r="F643" i="4"/>
  <c r="C637" i="1"/>
  <c r="H248" i="1"/>
  <c r="G248" i="1"/>
  <c r="G173" i="1"/>
  <c r="C46" i="1"/>
  <c r="G46" i="1" s="1"/>
  <c r="G64" i="1"/>
  <c r="H64" i="1"/>
  <c r="H50" i="1"/>
  <c r="G50" i="1"/>
  <c r="F528" i="4"/>
  <c r="C522" i="1"/>
  <c r="F89" i="6"/>
  <c r="C1383" i="1"/>
  <c r="G1065" i="1"/>
  <c r="H1065" i="1"/>
  <c r="E141" i="6"/>
  <c r="I24" i="3"/>
  <c r="D1299" i="1"/>
  <c r="F484" i="4"/>
  <c r="C478" i="1"/>
  <c r="G299" i="9"/>
  <c r="E299" i="9" s="1"/>
  <c r="D141" i="6"/>
  <c r="F5" i="6"/>
  <c r="H24" i="3"/>
  <c r="C1299" i="1"/>
  <c r="E175" i="5"/>
  <c r="D1152" i="1" s="1"/>
  <c r="I22" i="3"/>
  <c r="D1153" i="1"/>
  <c r="F515" i="4"/>
  <c r="C509" i="1"/>
  <c r="F344" i="4"/>
  <c r="C339" i="1"/>
  <c r="G291" i="9"/>
  <c r="E291" i="9" s="1"/>
  <c r="B291" i="9" s="1"/>
  <c r="D176" i="5"/>
  <c r="F190" i="5"/>
  <c r="C1167" i="1"/>
  <c r="D7" i="5"/>
  <c r="F12" i="5"/>
  <c r="C990" i="1"/>
  <c r="F299" i="4"/>
  <c r="D298" i="4"/>
  <c r="C294" i="1"/>
  <c r="E289" i="4"/>
  <c r="I17" i="3"/>
  <c r="D147" i="1"/>
  <c r="E639" i="4"/>
  <c r="I1457" i="1"/>
  <c r="I1449" i="1"/>
  <c r="F472" i="4"/>
  <c r="C466" i="1"/>
  <c r="F421" i="4"/>
  <c r="D420" i="4"/>
  <c r="C415" i="1"/>
  <c r="D43" i="8"/>
  <c r="C1524" i="1"/>
  <c r="F245" i="5"/>
  <c r="C1222" i="1"/>
  <c r="F580" i="4"/>
  <c r="C574" i="1"/>
  <c r="F196" i="4"/>
  <c r="C192" i="1"/>
  <c r="F124" i="4"/>
  <c r="C120" i="1"/>
  <c r="F139" i="4"/>
  <c r="C135" i="1"/>
  <c r="I1462" i="1"/>
  <c r="I1455" i="1"/>
  <c r="I1474" i="1"/>
  <c r="K1432" i="9"/>
  <c r="G295" i="9"/>
  <c r="E295" i="9" s="1"/>
  <c r="B295" i="9" s="1"/>
  <c r="I34" i="3"/>
  <c r="C1517" i="1"/>
  <c r="F146" i="5"/>
  <c r="C1124" i="1"/>
  <c r="G297" i="9"/>
  <c r="E297" i="9" s="1"/>
  <c r="H29" i="3"/>
  <c r="C1436" i="1"/>
  <c r="D237" i="5"/>
  <c r="F238" i="5"/>
  <c r="C1215" i="1"/>
  <c r="F396" i="4"/>
  <c r="C391" i="1"/>
  <c r="F163" i="4"/>
  <c r="C159" i="1"/>
  <c r="F7" i="4"/>
  <c r="D6" i="4"/>
  <c r="C3" i="1"/>
  <c r="F44" i="4"/>
  <c r="C40" i="1"/>
  <c r="I1472" i="1"/>
  <c r="I1466" i="1"/>
  <c r="I1468" i="1"/>
  <c r="F35" i="6"/>
  <c r="H25" i="3"/>
  <c r="C1329" i="1"/>
  <c r="F311" i="4"/>
  <c r="C306" i="1"/>
  <c r="F567" i="4"/>
  <c r="C561" i="1"/>
  <c r="F258" i="5"/>
  <c r="C1235" i="1"/>
  <c r="D68" i="5"/>
  <c r="F351" i="4"/>
  <c r="D350" i="4"/>
  <c r="C346" i="1"/>
  <c r="E68" i="5"/>
  <c r="G20" i="9"/>
  <c r="H20" i="9"/>
  <c r="F152" i="4"/>
  <c r="D151" i="4"/>
  <c r="C148" i="1"/>
  <c r="E636" i="4"/>
  <c r="D630" i="1" s="1"/>
  <c r="D522" i="1"/>
  <c r="H46" i="1"/>
  <c r="E6" i="5" l="1"/>
  <c r="D985" i="1"/>
  <c r="D414" i="1"/>
  <c r="E635" i="4"/>
  <c r="D629" i="1" s="1"/>
  <c r="H523" i="1"/>
  <c r="G523" i="1"/>
  <c r="H638" i="1"/>
  <c r="G638" i="1"/>
  <c r="H358" i="1"/>
  <c r="G358" i="1"/>
  <c r="H637" i="1"/>
  <c r="G637" i="1"/>
  <c r="H276" i="9"/>
  <c r="D984" i="1"/>
  <c r="D289" i="4"/>
  <c r="H17" i="3"/>
  <c r="F151" i="4"/>
  <c r="C147" i="1"/>
  <c r="F68" i="5"/>
  <c r="H21" i="3"/>
  <c r="C1046" i="1"/>
  <c r="H40" i="1"/>
  <c r="G40" i="1"/>
  <c r="H346" i="1"/>
  <c r="G346" i="1"/>
  <c r="G1235" i="1"/>
  <c r="H1235" i="1"/>
  <c r="H306" i="1"/>
  <c r="G306" i="1"/>
  <c r="H159" i="1"/>
  <c r="G159" i="1"/>
  <c r="G1215" i="1"/>
  <c r="H1215" i="1"/>
  <c r="H1517" i="1"/>
  <c r="G1517" i="1"/>
  <c r="D635" i="4"/>
  <c r="F420" i="4"/>
  <c r="C414" i="1"/>
  <c r="D633" i="1"/>
  <c r="H294" i="1"/>
  <c r="G294" i="1"/>
  <c r="D175" i="5"/>
  <c r="F176" i="5"/>
  <c r="H22" i="3"/>
  <c r="C1153" i="1"/>
  <c r="H509" i="1"/>
  <c r="G509" i="1"/>
  <c r="F141" i="6"/>
  <c r="H28" i="3"/>
  <c r="C1435" i="1"/>
  <c r="H522" i="1"/>
  <c r="G522" i="1"/>
  <c r="D408" i="4"/>
  <c r="F350" i="4"/>
  <c r="C345" i="1"/>
  <c r="H3" i="1"/>
  <c r="G3" i="1"/>
  <c r="B297" i="9"/>
  <c r="E296" i="9"/>
  <c r="I10" i="3" s="1"/>
  <c r="H120" i="1"/>
  <c r="G120" i="1"/>
  <c r="H574" i="1"/>
  <c r="G574" i="1"/>
  <c r="G1524" i="1"/>
  <c r="H1524" i="1"/>
  <c r="F298" i="4"/>
  <c r="D407" i="4"/>
  <c r="C293" i="1"/>
  <c r="F7" i="5"/>
  <c r="D6" i="5"/>
  <c r="H20" i="3"/>
  <c r="C985" i="1"/>
  <c r="H9" i="3"/>
  <c r="G1299" i="1"/>
  <c r="H1299" i="1"/>
  <c r="E298" i="9"/>
  <c r="B299" i="9"/>
  <c r="G1383" i="1"/>
  <c r="H1383" i="1"/>
  <c r="H148" i="1"/>
  <c r="G148" i="1"/>
  <c r="E20" i="9"/>
  <c r="G561" i="1"/>
  <c r="H561" i="1"/>
  <c r="G1329" i="1"/>
  <c r="H1329" i="1"/>
  <c r="D290" i="4"/>
  <c r="D412" i="4"/>
  <c r="F6" i="4"/>
  <c r="H16" i="3"/>
  <c r="C2" i="1"/>
  <c r="H391" i="1"/>
  <c r="G391" i="1"/>
  <c r="F237" i="5"/>
  <c r="H23" i="3"/>
  <c r="C1214" i="1"/>
  <c r="G1124" i="1"/>
  <c r="H1124" i="1"/>
  <c r="I35" i="3"/>
  <c r="C1518" i="1"/>
  <c r="H11" i="3" s="1"/>
  <c r="G294" i="9"/>
  <c r="E294" i="9" s="1"/>
  <c r="H466" i="1"/>
  <c r="G466" i="1"/>
  <c r="H1167" i="1"/>
  <c r="G1167" i="1"/>
  <c r="H339" i="1"/>
  <c r="G339" i="1"/>
  <c r="H478" i="1"/>
  <c r="G478" i="1"/>
  <c r="I28" i="3"/>
  <c r="D1435" i="1"/>
  <c r="D636" i="4"/>
  <c r="I21" i="3"/>
  <c r="D1046" i="1"/>
  <c r="G1436" i="1"/>
  <c r="H1436" i="1"/>
  <c r="H135" i="1"/>
  <c r="G135" i="1"/>
  <c r="H192" i="1"/>
  <c r="G192" i="1"/>
  <c r="G1222" i="1"/>
  <c r="H1222" i="1"/>
  <c r="G415" i="1"/>
  <c r="H415" i="1"/>
  <c r="E291" i="4"/>
  <c r="D287" i="1" s="1"/>
  <c r="E413" i="4"/>
  <c r="D285" i="1"/>
  <c r="E290" i="4"/>
  <c r="D286" i="1" s="1"/>
  <c r="G990" i="1"/>
  <c r="H990" i="1"/>
  <c r="N3" i="9" l="1"/>
  <c r="E640" i="4"/>
  <c r="E415" i="4"/>
  <c r="D410" i="1" s="1"/>
  <c r="D408" i="1"/>
  <c r="E414" i="4"/>
  <c r="D409" i="1" s="1"/>
  <c r="E19" i="9"/>
  <c r="B20" i="9"/>
  <c r="G282" i="9"/>
  <c r="E282" i="9" s="1"/>
  <c r="B282" i="9" s="1"/>
  <c r="G276" i="9"/>
  <c r="E276" i="9" s="1"/>
  <c r="F6" i="5"/>
  <c r="C984" i="1"/>
  <c r="G1435" i="1"/>
  <c r="H1435" i="1"/>
  <c r="F175" i="5"/>
  <c r="C1152" i="1"/>
  <c r="K3" i="9"/>
  <c r="I9" i="3"/>
  <c r="F408" i="4"/>
  <c r="C403" i="1"/>
  <c r="H1153" i="1"/>
  <c r="G1153" i="1"/>
  <c r="H414" i="1"/>
  <c r="G414" i="1"/>
  <c r="D291" i="4"/>
  <c r="F289" i="4"/>
  <c r="D413" i="4"/>
  <c r="D414" i="4" s="1"/>
  <c r="C285" i="1"/>
  <c r="E293" i="9"/>
  <c r="I11" i="3" s="1"/>
  <c r="B294" i="9"/>
  <c r="F636" i="4"/>
  <c r="C630" i="1"/>
  <c r="H1518" i="1"/>
  <c r="G1518" i="1"/>
  <c r="G1214" i="1"/>
  <c r="H1214" i="1"/>
  <c r="D639" i="4"/>
  <c r="F412" i="4"/>
  <c r="C407" i="1"/>
  <c r="H985" i="1"/>
  <c r="G985" i="1"/>
  <c r="H293" i="1"/>
  <c r="G293" i="1"/>
  <c r="H147" i="1"/>
  <c r="G147" i="1"/>
  <c r="H2" i="1"/>
  <c r="G2" i="1"/>
  <c r="F290" i="4"/>
  <c r="C286" i="1"/>
  <c r="F407" i="4"/>
  <c r="C402" i="1"/>
  <c r="G345" i="1"/>
  <c r="H345" i="1"/>
  <c r="F635" i="4"/>
  <c r="C629" i="1"/>
  <c r="H1046" i="1"/>
  <c r="G1046" i="1"/>
  <c r="G286" i="1" l="1"/>
  <c r="H286" i="1"/>
  <c r="H629" i="1"/>
  <c r="G629" i="1"/>
  <c r="F639" i="4"/>
  <c r="C633" i="1"/>
  <c r="H407" i="1"/>
  <c r="G407" i="1"/>
  <c r="H630" i="1"/>
  <c r="G630" i="1"/>
  <c r="H285" i="1"/>
  <c r="G285" i="1"/>
  <c r="H403" i="1"/>
  <c r="G403" i="1"/>
  <c r="G1152" i="1"/>
  <c r="H1152" i="1"/>
  <c r="H8" i="3"/>
  <c r="H984" i="1"/>
  <c r="G984" i="1"/>
  <c r="D640" i="4"/>
  <c r="D415" i="4"/>
  <c r="F413" i="4"/>
  <c r="C408" i="1"/>
  <c r="E642" i="4"/>
  <c r="D634" i="1"/>
  <c r="E641" i="4"/>
  <c r="F414" i="4"/>
  <c r="C409" i="1"/>
  <c r="E275" i="9"/>
  <c r="B276" i="9"/>
  <c r="H402" i="1"/>
  <c r="G402" i="1"/>
  <c r="F291" i="4"/>
  <c r="C287" i="1"/>
  <c r="H408" i="1" l="1"/>
  <c r="G408" i="1"/>
  <c r="H287" i="1"/>
  <c r="G287" i="1"/>
  <c r="E645" i="4"/>
  <c r="D635" i="1"/>
  <c r="H633" i="1"/>
  <c r="G633" i="1"/>
  <c r="M3" i="9"/>
  <c r="I8" i="3"/>
  <c r="F415" i="4"/>
  <c r="C410" i="1"/>
  <c r="H409" i="1"/>
  <c r="G409" i="1"/>
  <c r="E646" i="4"/>
  <c r="D636" i="1"/>
  <c r="D642" i="4"/>
  <c r="F640" i="4"/>
  <c r="C634" i="1"/>
  <c r="D641" i="4"/>
  <c r="F641" i="4" l="1"/>
  <c r="D645" i="4"/>
  <c r="C635" i="1"/>
  <c r="H634" i="1"/>
  <c r="G634" i="1"/>
  <c r="I19" i="3"/>
  <c r="D640" i="1"/>
  <c r="H410" i="1"/>
  <c r="G410" i="1"/>
  <c r="F642" i="4"/>
  <c r="D646" i="4"/>
  <c r="C636" i="1"/>
  <c r="I18" i="3"/>
  <c r="D639" i="1"/>
  <c r="H636" i="1" l="1"/>
  <c r="G636" i="1"/>
  <c r="F646" i="4"/>
  <c r="H19" i="3"/>
  <c r="C640" i="1"/>
  <c r="H635" i="1"/>
  <c r="G635" i="1"/>
  <c r="F645" i="4"/>
  <c r="H18" i="3"/>
  <c r="C639" i="1"/>
  <c r="H7" i="3" s="1"/>
  <c r="H639" i="1" l="1"/>
  <c r="G639" i="1"/>
  <c r="J3" i="9"/>
  <c r="I7" i="3"/>
  <c r="H640" i="1"/>
  <c r="G640" i="1"/>
  <c r="M272" i="9" l="1"/>
  <c r="L272" i="9"/>
  <c r="H18" i="9"/>
  <c r="G18" i="9"/>
  <c r="K6" i="9"/>
  <c r="J11" i="9"/>
  <c r="I17" i="9"/>
  <c r="I5" i="9"/>
  <c r="K11" i="9"/>
  <c r="H16" i="9"/>
  <c r="J9" i="9"/>
  <c r="H15" i="9"/>
  <c r="M16" i="9"/>
  <c r="J7" i="9"/>
  <c r="I12" i="9"/>
  <c r="K7" i="9"/>
  <c r="J12" i="9"/>
  <c r="J17" i="9"/>
  <c r="H17" i="9"/>
  <c r="I8" i="9"/>
  <c r="M15" i="9"/>
  <c r="J8" i="9"/>
  <c r="I13" i="9"/>
  <c r="I6" i="9"/>
  <c r="K12" i="9"/>
  <c r="G17" i="9"/>
  <c r="J6" i="9"/>
  <c r="I11" i="9"/>
  <c r="L16" i="9"/>
  <c r="F16" i="9" s="1"/>
  <c r="K5" i="9"/>
  <c r="J10" i="9"/>
  <c r="K10" i="9"/>
  <c r="G16" i="9"/>
  <c r="I9" i="9"/>
  <c r="G15" i="9"/>
  <c r="K8" i="9"/>
  <c r="J13" i="9"/>
  <c r="I7" i="9"/>
  <c r="K13" i="9"/>
  <c r="K9" i="9"/>
  <c r="L15" i="9"/>
  <c r="F15" i="9" s="1"/>
  <c r="J5" i="9"/>
  <c r="F14" i="9" l="1"/>
  <c r="E16" i="9"/>
  <c r="B16" i="9" s="1"/>
  <c r="E11" i="9"/>
  <c r="B11" i="9" s="1"/>
  <c r="E6" i="9"/>
  <c r="B6" i="9" s="1"/>
  <c r="E18" i="9"/>
  <c r="B18" i="9" s="1"/>
  <c r="F272" i="9"/>
  <c r="B272" i="9" s="1"/>
  <c r="E7" i="9"/>
  <c r="B7" i="9" s="1"/>
  <c r="E9" i="9"/>
  <c r="B9" i="9" s="1"/>
  <c r="E17" i="9"/>
  <c r="B17" i="9" s="1"/>
  <c r="E15" i="9"/>
  <c r="B15" i="9" s="1"/>
  <c r="E8" i="9"/>
  <c r="B8" i="9" s="1"/>
  <c r="E5" i="9"/>
  <c r="E10" i="9"/>
  <c r="B10" i="9" s="1"/>
  <c r="E13" i="9"/>
  <c r="B13" i="9" s="1"/>
  <c r="E12" i="9"/>
  <c r="B12" i="9" s="1"/>
  <c r="F19" i="9" l="1"/>
  <c r="F3" i="9" s="1"/>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<sst xmlns="http://schemas.openxmlformats.org/spreadsheetml/2006/main" count="4313" uniqueCount="3393">
  <si>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</si>
  <si>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</si>
  <si>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</si>
  <si>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</si>
  <si>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</si>
  <si>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</si>
  <si>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</si>
  <si>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</si>
  <si>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</si>
  <si>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</si>
  <si>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</si>
  <si>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</si>
  <si>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</si>
  <si>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</si>
  <si>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</si>
  <si>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</si>
  <si>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</si>
  <si>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</si>
  <si>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</si>
  <si>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</si>
  <si>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</si>
  <si>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</si>
  <si>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</si>
  <si>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</si>
  <si>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</si>
  <si>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</si>
  <si>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</si>
  <si>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</si>
  <si>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</si>
  <si>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</si>
  <si>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</si>
  <si>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INSTITUT ZA ARHEOLOGIJU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</si>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</sst>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10955689</v>
      </c>
      <c r="D2" s="6">
        <f>'PR-RAS'!E6</f>
        <v>12264458.109999999</v>
      </c>
      <c r="E2" s="6">
        <v>0</v>
      </c>
      <c r="F2" s="6">
        <v>0</v>
      </c>
      <c r="G2" s="7">
        <f t="shared" ref="G2:G264" si="0">(B2/1000)*(C2*1+D2*2)</f>
        <v>35484.605219999998</v>
      </c>
      <c r="H2" s="7">
        <f t="shared" ref="H2:H264" si="1">ABS(C2-ROUND(C2,0))+ABS(D2-ROUND(D2,0))</f>
        <v>0.10999999940395355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965932</v>
      </c>
      <c r="D46" s="1">
        <f>'PR-RAS'!E50</f>
        <v>2632316.6399999997</v>
      </c>
      <c r="E46" s="1">
        <v>0</v>
      </c>
      <c r="F46" s="1">
        <v>0</v>
      </c>
      <c r="G46" s="2">
        <f t="shared" si="0"/>
        <v>280375.43759999995</v>
      </c>
      <c r="H46" s="2">
        <f t="shared" si="1"/>
        <v>0.36000000033527613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174710</v>
      </c>
      <c r="D50" s="1">
        <f>'PR-RAS'!E54</f>
        <v>242550.54</v>
      </c>
      <c r="E50" s="1">
        <v>0</v>
      </c>
      <c r="F50" s="1">
        <v>0</v>
      </c>
      <c r="G50" s="2">
        <f t="shared" si="0"/>
        <v>32330.742920000004</v>
      </c>
      <c r="H50" s="2">
        <f t="shared" si="1"/>
        <v>0.45999999999185093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165105</v>
      </c>
      <c r="D53" s="1">
        <f>'PR-RAS'!E57</f>
        <v>242550.54</v>
      </c>
      <c r="E53" s="1">
        <v>0</v>
      </c>
      <c r="F53" s="1">
        <v>0</v>
      </c>
      <c r="G53" s="2">
        <f t="shared" si="0"/>
        <v>33810.716160000004</v>
      </c>
      <c r="H53" s="2">
        <f t="shared" si="1"/>
        <v>0.45999999999185093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9605</v>
      </c>
      <c r="D54" s="1">
        <f>'PR-RAS'!E58</f>
        <v>0</v>
      </c>
      <c r="E54" s="1">
        <v>0</v>
      </c>
      <c r="F54" s="1">
        <v>0</v>
      </c>
      <c r="G54" s="2">
        <f t="shared" si="0"/>
        <v>509.065</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8221</v>
      </c>
      <c r="D64" s="1">
        <f>'PR-RAS'!E68</f>
        <v>124932.32</v>
      </c>
      <c r="E64" s="1">
        <v>0</v>
      </c>
      <c r="F64" s="1">
        <v>0</v>
      </c>
      <c r="G64" s="2">
        <f t="shared" si="0"/>
        <v>16259.395320000001</v>
      </c>
      <c r="H64" s="2">
        <f t="shared" si="1"/>
        <v>0.32000000000698492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8221</v>
      </c>
      <c r="D65" s="1">
        <f>'PR-RAS'!E69</f>
        <v>124932.32</v>
      </c>
      <c r="E65" s="1">
        <v>0</v>
      </c>
      <c r="F65" s="1">
        <v>0</v>
      </c>
      <c r="G65" s="2">
        <f t="shared" si="0"/>
        <v>16517.480960000001</v>
      </c>
      <c r="H65" s="2">
        <f t="shared" si="1"/>
        <v>0.32000000000698492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783001</v>
      </c>
      <c r="D73" s="1">
        <f>'PR-RAS'!E77</f>
        <v>2264833.7799999998</v>
      </c>
      <c r="E73" s="1">
        <v>0</v>
      </c>
      <c r="F73" s="1">
        <v>0</v>
      </c>
      <c r="G73" s="2">
        <f t="shared" si="0"/>
        <v>382512.13631999993</v>
      </c>
      <c r="H73" s="2">
        <f t="shared" si="1"/>
        <v>0.22000000020489097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203924</v>
      </c>
      <c r="D74" s="1">
        <f>'PR-RAS'!E78</f>
        <v>1558597.59</v>
      </c>
      <c r="E74" s="1">
        <v>0</v>
      </c>
      <c r="F74" s="1">
        <v>0</v>
      </c>
      <c r="G74" s="2">
        <f t="shared" si="0"/>
        <v>242441.70014</v>
      </c>
      <c r="H74" s="2">
        <f t="shared" si="1"/>
        <v>0.40999999991618097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579077</v>
      </c>
      <c r="D75" s="1">
        <f>'PR-RAS'!E79</f>
        <v>594378.07999999996</v>
      </c>
      <c r="E75" s="1">
        <v>0</v>
      </c>
      <c r="F75" s="1">
        <v>0</v>
      </c>
      <c r="G75" s="2">
        <f t="shared" si="0"/>
        <v>130819.65383999998</v>
      </c>
      <c r="H75" s="2">
        <f t="shared" si="1"/>
        <v>7.9999999958090484E-2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111858.11</v>
      </c>
      <c r="E76" s="1">
        <v>0</v>
      </c>
      <c r="F76" s="1">
        <v>0</v>
      </c>
      <c r="G76" s="2">
        <f t="shared" si="0"/>
        <v>16778.716499999999</v>
      </c>
      <c r="H76" s="2">
        <f t="shared" si="1"/>
        <v>0.11000000000058208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771</v>
      </c>
      <c r="D78" s="1">
        <f>'PR-RAS'!E82</f>
        <v>2183.2000000000003</v>
      </c>
      <c r="E78" s="1">
        <v>0</v>
      </c>
      <c r="F78" s="1">
        <v>0</v>
      </c>
      <c r="G78" s="2">
        <f t="shared" si="0"/>
        <v>395.57980000000003</v>
      </c>
      <c r="H78" s="2">
        <f t="shared" si="1"/>
        <v>0.20000000000027285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771</v>
      </c>
      <c r="D79" s="1">
        <f>'PR-RAS'!E83</f>
        <v>2183.2000000000003</v>
      </c>
      <c r="E79" s="1">
        <v>0</v>
      </c>
      <c r="F79" s="1">
        <v>0</v>
      </c>
      <c r="G79" s="2">
        <f t="shared" si="0"/>
        <v>400.71720000000005</v>
      </c>
      <c r="H79" s="2">
        <f t="shared" si="1"/>
        <v>0.20000000000027285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380</v>
      </c>
      <c r="D81" s="1">
        <f>'PR-RAS'!E85</f>
        <v>79.13</v>
      </c>
      <c r="E81" s="1">
        <v>0</v>
      </c>
      <c r="F81" s="1">
        <v>0</v>
      </c>
      <c r="G81" s="2">
        <f t="shared" si="0"/>
        <v>43.0608</v>
      </c>
      <c r="H81" s="2">
        <f t="shared" si="1"/>
        <v>0.12999999999999545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391</v>
      </c>
      <c r="D83" s="1">
        <f>'PR-RAS'!E87</f>
        <v>2104.0700000000002</v>
      </c>
      <c r="E83" s="1">
        <v>0</v>
      </c>
      <c r="F83" s="1">
        <v>0</v>
      </c>
      <c r="G83" s="2">
        <f t="shared" si="0"/>
        <v>377.12948000000006</v>
      </c>
      <c r="H83" s="2">
        <f t="shared" si="1"/>
        <v>7.0000000000163709E-2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1572982</v>
      </c>
      <c r="D102" s="1">
        <f>'PR-RAS'!E106</f>
        <v>2800</v>
      </c>
      <c r="E102" s="1">
        <v>0</v>
      </c>
      <c r="F102" s="1">
        <v>0</v>
      </c>
      <c r="G102" s="2">
        <f t="shared" si="0"/>
        <v>159436.78200000001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1572982</v>
      </c>
      <c r="D108" s="1">
        <f>'PR-RAS'!E112</f>
        <v>2800</v>
      </c>
      <c r="E108" s="1">
        <v>0</v>
      </c>
      <c r="F108" s="1">
        <v>0</v>
      </c>
      <c r="G108" s="2">
        <f t="shared" si="0"/>
        <v>168908.274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1572982</v>
      </c>
      <c r="D113" s="1">
        <f>'PR-RAS'!E117</f>
        <v>2800</v>
      </c>
      <c r="E113" s="1">
        <v>0</v>
      </c>
      <c r="F113" s="1">
        <v>0</v>
      </c>
      <c r="G113" s="2">
        <f t="shared" si="0"/>
        <v>176801.18400000001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1498906</v>
      </c>
      <c r="D120" s="1">
        <f>'PR-RAS'!E124</f>
        <v>2204252.4</v>
      </c>
      <c r="E120" s="1">
        <v>0</v>
      </c>
      <c r="F120" s="1">
        <v>0</v>
      </c>
      <c r="G120" s="2">
        <f t="shared" si="0"/>
        <v>702981.8851999999</v>
      </c>
      <c r="H120" s="2">
        <f t="shared" si="1"/>
        <v>0.39999999990686774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1498906</v>
      </c>
      <c r="D121" s="1">
        <f>'PR-RAS'!E125</f>
        <v>2204252.4</v>
      </c>
      <c r="E121" s="1">
        <v>0</v>
      </c>
      <c r="F121" s="1">
        <v>0</v>
      </c>
      <c r="G121" s="2">
        <f t="shared" si="0"/>
        <v>708889.29599999997</v>
      </c>
      <c r="H121" s="2">
        <f t="shared" si="1"/>
        <v>0.39999999990686774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6945</v>
      </c>
      <c r="D122" s="1">
        <f>'PR-RAS'!E126</f>
        <v>1720</v>
      </c>
      <c r="E122" s="1">
        <v>0</v>
      </c>
      <c r="F122" s="1">
        <v>0</v>
      </c>
      <c r="G122" s="2">
        <f t="shared" si="0"/>
        <v>1256.585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1491961</v>
      </c>
      <c r="D123" s="1">
        <f>'PR-RAS'!E127</f>
        <v>2202532.4</v>
      </c>
      <c r="E123" s="1">
        <v>0</v>
      </c>
      <c r="F123" s="1">
        <v>0</v>
      </c>
      <c r="G123" s="2">
        <f t="shared" si="0"/>
        <v>719437.14759999991</v>
      </c>
      <c r="H123" s="2">
        <f t="shared" si="1"/>
        <v>0.39999999990686774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6917098</v>
      </c>
      <c r="D129" s="1">
        <f>'PR-RAS'!E133</f>
        <v>7422905.8700000001</v>
      </c>
      <c r="E129" s="1">
        <v>0</v>
      </c>
      <c r="F129" s="1">
        <v>0</v>
      </c>
      <c r="G129" s="2">
        <f t="shared" si="0"/>
        <v>2785652.4467200004</v>
      </c>
      <c r="H129" s="2">
        <f t="shared" si="1"/>
        <v>0.12999999988824129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6917098</v>
      </c>
      <c r="D130" s="1">
        <f>'PR-RAS'!E134</f>
        <v>7422905.8700000001</v>
      </c>
      <c r="E130" s="1">
        <v>0</v>
      </c>
      <c r="F130" s="1">
        <v>0</v>
      </c>
      <c r="G130" s="2">
        <f t="shared" si="0"/>
        <v>2807415.3564600004</v>
      </c>
      <c r="H130" s="2">
        <f t="shared" si="1"/>
        <v>0.12999999988824129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6917098</v>
      </c>
      <c r="D131" s="1">
        <f>'PR-RAS'!E135</f>
        <v>7422905.8700000001</v>
      </c>
      <c r="E131" s="1">
        <v>0</v>
      </c>
      <c r="F131" s="1">
        <v>0</v>
      </c>
      <c r="G131" s="2">
        <f t="shared" si="0"/>
        <v>2829178.2662000004</v>
      </c>
      <c r="H131" s="2">
        <f t="shared" si="1"/>
        <v>0.12999999988824129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9982193</v>
      </c>
      <c r="D147" s="1">
        <f>'PR-RAS'!E151</f>
        <v>11600273.710000001</v>
      </c>
      <c r="E147" s="1">
        <v>0</v>
      </c>
      <c r="F147" s="1">
        <v>0</v>
      </c>
      <c r="G147" s="2">
        <f t="shared" si="0"/>
        <v>4844680.1013200004</v>
      </c>
      <c r="H147" s="2">
        <f t="shared" si="1"/>
        <v>0.28999999910593033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6258719</v>
      </c>
      <c r="D148" s="1">
        <f>'PR-RAS'!E152</f>
        <v>7101537.6999999993</v>
      </c>
      <c r="E148" s="1">
        <v>0</v>
      </c>
      <c r="F148" s="1">
        <v>0</v>
      </c>
      <c r="G148" s="2">
        <f t="shared" si="0"/>
        <v>3007883.7767999996</v>
      </c>
      <c r="H148" s="2">
        <f t="shared" si="1"/>
        <v>0.30000000074505806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5280083</v>
      </c>
      <c r="D149" s="1">
        <f>'PR-RAS'!E153</f>
        <v>5988740.7699999996</v>
      </c>
      <c r="E149" s="1">
        <v>0</v>
      </c>
      <c r="F149" s="1">
        <v>0</v>
      </c>
      <c r="G149" s="2">
        <f t="shared" si="0"/>
        <v>2554119.5519199995</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5280083</v>
      </c>
      <c r="D150" s="1">
        <f>'PR-RAS'!E154</f>
        <v>5988740.7699999996</v>
      </c>
      <c r="E150" s="1">
        <v>0</v>
      </c>
      <c r="F150" s="1">
        <v>0</v>
      </c>
      <c r="G150" s="2">
        <f t="shared" si="0"/>
        <v>2571377.1164599997</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120180</v>
      </c>
      <c r="D154" s="1">
        <f>'PR-RAS'!E158</f>
        <v>162193.49</v>
      </c>
      <c r="E154" s="1">
        <v>0</v>
      </c>
      <c r="F154" s="1">
        <v>0</v>
      </c>
      <c r="G154" s="2">
        <f t="shared" si="0"/>
        <v>68018.747940000001</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858456</v>
      </c>
      <c r="D155" s="1">
        <f>'PR-RAS'!E159</f>
        <v>950603.44</v>
      </c>
      <c r="E155" s="1">
        <v>0</v>
      </c>
      <c r="F155" s="1">
        <v>0</v>
      </c>
      <c r="G155" s="2">
        <f t="shared" si="0"/>
        <v>424988.08351999999</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858456</v>
      </c>
      <c r="D157" s="1">
        <f>'PR-RAS'!E161</f>
        <v>950603.44</v>
      </c>
      <c r="E157" s="1">
        <v>0</v>
      </c>
      <c r="F157" s="1">
        <v>0</v>
      </c>
      <c r="G157" s="2">
        <f t="shared" si="0"/>
        <v>430507.40927999996</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3654341</v>
      </c>
      <c r="D159" s="1">
        <f>'PR-RAS'!E163</f>
        <v>4416109.55</v>
      </c>
      <c r="E159" s="1">
        <v>0</v>
      </c>
      <c r="F159" s="1">
        <v>0</v>
      </c>
      <c r="G159" s="2">
        <f t="shared" si="0"/>
        <v>1972876.4957999999</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543030</v>
      </c>
      <c r="D160" s="1">
        <f>'PR-RAS'!E164</f>
        <v>887893.79</v>
      </c>
      <c r="E160" s="1">
        <v>0</v>
      </c>
      <c r="F160" s="1">
        <v>0</v>
      </c>
      <c r="G160" s="2">
        <f t="shared" si="0"/>
        <v>368691.99522000004</v>
      </c>
      <c r="H160" s="2">
        <f t="shared" si="1"/>
        <v>0.2099999999627471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425044</v>
      </c>
      <c r="D161" s="1">
        <f>'PR-RAS'!E165</f>
        <v>722891.88</v>
      </c>
      <c r="E161" s="1">
        <v>0</v>
      </c>
      <c r="F161" s="1">
        <v>0</v>
      </c>
      <c r="G161" s="2">
        <f t="shared" si="0"/>
        <v>299332.44160000002</v>
      </c>
      <c r="H161" s="2">
        <f t="shared" si="1"/>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113524</v>
      </c>
      <c r="D162" s="1">
        <f>'PR-RAS'!E166</f>
        <v>126898.78</v>
      </c>
      <c r="E162" s="1">
        <v>0</v>
      </c>
      <c r="F162" s="1">
        <v>0</v>
      </c>
      <c r="G162" s="2">
        <f t="shared" si="0"/>
        <v>59138.771160000004</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4462</v>
      </c>
      <c r="D163" s="1">
        <f>'PR-RAS'!E167</f>
        <v>38023.129999999997</v>
      </c>
      <c r="E163" s="1">
        <v>0</v>
      </c>
      <c r="F163" s="1">
        <v>0</v>
      </c>
      <c r="G163" s="2">
        <f t="shared" si="0"/>
        <v>13042.33812</v>
      </c>
      <c r="H163" s="2">
        <f t="shared" si="1"/>
        <v>0.12999999999738066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80</v>
      </c>
      <c r="E164" s="1">
        <v>0</v>
      </c>
      <c r="F164" s="1">
        <v>0</v>
      </c>
      <c r="G164" s="2">
        <f t="shared" si="0"/>
        <v>26.080000000000002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181257</v>
      </c>
      <c r="D165" s="1">
        <f>'PR-RAS'!E169</f>
        <v>202538.38999999998</v>
      </c>
      <c r="E165" s="1">
        <v>0</v>
      </c>
      <c r="F165" s="1">
        <v>0</v>
      </c>
      <c r="G165" s="2">
        <f t="shared" si="0"/>
        <v>96158.739920000007</v>
      </c>
      <c r="H165" s="2">
        <f t="shared" si="1"/>
        <v>0.38999999998486601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82134</v>
      </c>
      <c r="D166" s="1">
        <f>'PR-RAS'!E170</f>
        <v>82597.73</v>
      </c>
      <c r="E166" s="1">
        <v>0</v>
      </c>
      <c r="F166" s="1">
        <v>0</v>
      </c>
      <c r="G166" s="2">
        <f t="shared" si="0"/>
        <v>40809.3609</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70564</v>
      </c>
      <c r="D168" s="1">
        <f>'PR-RAS'!E172</f>
        <v>91990.79</v>
      </c>
      <c r="E168" s="1">
        <v>0</v>
      </c>
      <c r="F168" s="1">
        <v>0</v>
      </c>
      <c r="G168" s="2">
        <f t="shared" si="0"/>
        <v>42509.111859999997</v>
      </c>
      <c r="H168" s="2">
        <f t="shared" si="1"/>
        <v>0.21000000000640284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294</v>
      </c>
      <c r="D169" s="1">
        <f>'PR-RAS'!E173</f>
        <v>15052.15</v>
      </c>
      <c r="E169" s="1">
        <v>0</v>
      </c>
      <c r="F169" s="1">
        <v>0</v>
      </c>
      <c r="G169" s="2">
        <f t="shared" si="0"/>
        <v>5106.9144000000006</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25488</v>
      </c>
      <c r="D170" s="1">
        <f>'PR-RAS'!E174</f>
        <v>12547.72</v>
      </c>
      <c r="E170" s="1">
        <v>0</v>
      </c>
      <c r="F170" s="1">
        <v>0</v>
      </c>
      <c r="G170" s="2">
        <f t="shared" si="0"/>
        <v>8548.6013600000006</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2777</v>
      </c>
      <c r="D172" s="1">
        <f>'PR-RAS'!E176</f>
        <v>350</v>
      </c>
      <c r="E172" s="1">
        <v>0</v>
      </c>
      <c r="F172" s="1">
        <v>0</v>
      </c>
      <c r="G172" s="2">
        <f t="shared" si="0"/>
        <v>594.56700000000001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2756493</v>
      </c>
      <c r="D173" s="1">
        <f>'PR-RAS'!E177</f>
        <v>3055341.1999999997</v>
      </c>
      <c r="E173" s="1">
        <v>0</v>
      </c>
      <c r="F173" s="1">
        <v>0</v>
      </c>
      <c r="G173" s="2">
        <f t="shared" si="0"/>
        <v>1525154.1687999996</v>
      </c>
      <c r="H173" s="2">
        <f t="shared" si="1"/>
        <v>0.19999999972060323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135023</v>
      </c>
      <c r="D174" s="1">
        <f>'PR-RAS'!E178</f>
        <v>107545.22</v>
      </c>
      <c r="E174" s="1">
        <v>0</v>
      </c>
      <c r="F174" s="1">
        <v>0</v>
      </c>
      <c r="G174" s="2">
        <f t="shared" si="0"/>
        <v>60569.625119999997</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29346</v>
      </c>
      <c r="D175" s="1">
        <f>'PR-RAS'!E179</f>
        <v>36914.83</v>
      </c>
      <c r="E175" s="1">
        <v>0</v>
      </c>
      <c r="F175" s="1">
        <v>0</v>
      </c>
      <c r="G175" s="2">
        <f t="shared" si="0"/>
        <v>17952.564839999999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28792</v>
      </c>
      <c r="D176" s="1">
        <f>'PR-RAS'!E180</f>
        <v>39034.25</v>
      </c>
      <c r="E176" s="1">
        <v>0</v>
      </c>
      <c r="F176" s="1">
        <v>0</v>
      </c>
      <c r="G176" s="2">
        <f t="shared" si="0"/>
        <v>18700.587499999998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19348</v>
      </c>
      <c r="D177" s="1">
        <f>'PR-RAS'!E181</f>
        <v>22274.83</v>
      </c>
      <c r="E177" s="1">
        <v>0</v>
      </c>
      <c r="F177" s="1">
        <v>0</v>
      </c>
      <c r="G177" s="2">
        <f t="shared" si="0"/>
        <v>11245.988160000001</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605147</v>
      </c>
      <c r="D178" s="1">
        <f>'PR-RAS'!E182</f>
        <v>602789.37</v>
      </c>
      <c r="E178" s="1">
        <v>0</v>
      </c>
      <c r="F178" s="1">
        <v>0</v>
      </c>
      <c r="G178" s="2">
        <f t="shared" si="0"/>
        <v>320498.45597999997</v>
      </c>
      <c r="H178" s="2">
        <f t="shared" si="1"/>
        <v>0.36999999999534339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9384</v>
      </c>
      <c r="D179" s="1">
        <f>'PR-RAS'!E183</f>
        <v>8648.7000000000007</v>
      </c>
      <c r="E179" s="1">
        <v>0</v>
      </c>
      <c r="F179" s="1">
        <v>0</v>
      </c>
      <c r="G179" s="2">
        <f t="shared" si="0"/>
        <v>4749.2892000000002</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1259032</v>
      </c>
      <c r="D180" s="1">
        <f>'PR-RAS'!E184</f>
        <v>1818650.24</v>
      </c>
      <c r="E180" s="1">
        <v>0</v>
      </c>
      <c r="F180" s="1">
        <v>0</v>
      </c>
      <c r="G180" s="2">
        <f t="shared" si="0"/>
        <v>876443.51392000006</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20438</v>
      </c>
      <c r="D181" s="1">
        <f>'PR-RAS'!E185</f>
        <v>26624.65</v>
      </c>
      <c r="E181" s="1">
        <v>0</v>
      </c>
      <c r="F181" s="1">
        <v>0</v>
      </c>
      <c r="G181" s="2">
        <f t="shared" si="0"/>
        <v>13263.714</v>
      </c>
      <c r="H181" s="2">
        <f t="shared" si="1"/>
        <v>0.34999999999854481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649983</v>
      </c>
      <c r="D182" s="1">
        <f>'PR-RAS'!E186</f>
        <v>392859.11</v>
      </c>
      <c r="E182" s="1">
        <v>0</v>
      </c>
      <c r="F182" s="1">
        <v>0</v>
      </c>
      <c r="G182" s="2">
        <f t="shared" si="0"/>
        <v>259861.92082</v>
      </c>
      <c r="H182" s="2">
        <f t="shared" si="1"/>
        <v>0.10999999998603016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86469</v>
      </c>
      <c r="D183" s="1">
        <f>'PR-RAS'!E187</f>
        <v>122163.7</v>
      </c>
      <c r="E183" s="1">
        <v>0</v>
      </c>
      <c r="F183" s="1">
        <v>0</v>
      </c>
      <c r="G183" s="2">
        <f t="shared" si="0"/>
        <v>60204.944800000005</v>
      </c>
      <c r="H183" s="2">
        <f t="shared" si="1"/>
        <v>0.30000000000291038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87092</v>
      </c>
      <c r="D184" s="1">
        <f>'PR-RAS'!E188</f>
        <v>148172.46999999997</v>
      </c>
      <c r="E184" s="1">
        <v>0</v>
      </c>
      <c r="F184" s="1">
        <v>0</v>
      </c>
      <c r="G184" s="2">
        <f t="shared" si="0"/>
        <v>70168.960019999984</v>
      </c>
      <c r="H184" s="2">
        <f t="shared" si="1"/>
        <v>0.46999999997206032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40817</v>
      </c>
      <c r="D185" s="1">
        <f>'PR-RAS'!E189</f>
        <v>33692.31</v>
      </c>
      <c r="E185" s="1">
        <v>0</v>
      </c>
      <c r="F185" s="1">
        <v>0</v>
      </c>
      <c r="G185" s="2">
        <f t="shared" si="0"/>
        <v>19909.09808</v>
      </c>
      <c r="H185" s="2">
        <f t="shared" si="1"/>
        <v>0.30999999999767169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18326</v>
      </c>
      <c r="D186" s="1">
        <f>'PR-RAS'!E190</f>
        <v>7868.36</v>
      </c>
      <c r="E186" s="1">
        <v>0</v>
      </c>
      <c r="F186" s="1">
        <v>0</v>
      </c>
      <c r="G186" s="2">
        <f t="shared" si="0"/>
        <v>6301.6032000000005</v>
      </c>
      <c r="H186" s="2">
        <f t="shared" si="1"/>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9561</v>
      </c>
      <c r="D187" s="1">
        <f>'PR-RAS'!E191</f>
        <v>82341.179999999993</v>
      </c>
      <c r="E187" s="1">
        <v>0</v>
      </c>
      <c r="F187" s="1">
        <v>0</v>
      </c>
      <c r="G187" s="2">
        <f t="shared" si="0"/>
        <v>32409.264959999997</v>
      </c>
      <c r="H187" s="2">
        <f t="shared" si="1"/>
        <v>0.17999999999301508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v>
      </c>
      <c r="D188" s="1">
        <f>'PR-RAS'!E192</f>
        <v>1684.37</v>
      </c>
      <c r="E188" s="1">
        <v>0</v>
      </c>
      <c r="F188" s="1">
        <v>0</v>
      </c>
      <c r="G188" s="2">
        <f t="shared" si="0"/>
        <v>667.35437999999999</v>
      </c>
      <c r="H188" s="2">
        <f t="shared" si="1"/>
        <v>0.36999999999989086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16951</v>
      </c>
      <c r="D189" s="1">
        <f>'PR-RAS'!E193</f>
        <v>21102.5</v>
      </c>
      <c r="E189" s="1">
        <v>0</v>
      </c>
      <c r="F189" s="1">
        <v>0</v>
      </c>
      <c r="G189" s="2">
        <f t="shared" si="0"/>
        <v>11121.328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1237</v>
      </c>
      <c r="D191" s="1">
        <f>'PR-RAS'!E195</f>
        <v>1483.75</v>
      </c>
      <c r="E191" s="1">
        <v>0</v>
      </c>
      <c r="F191" s="1">
        <v>0</v>
      </c>
      <c r="G191" s="2">
        <f t="shared" si="0"/>
        <v>798.85500000000002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17133</v>
      </c>
      <c r="D192" s="1">
        <f>'PR-RAS'!E196</f>
        <v>16126.460000000001</v>
      </c>
      <c r="E192" s="1">
        <v>0</v>
      </c>
      <c r="F192" s="1">
        <v>0</v>
      </c>
      <c r="G192" s="2">
        <f t="shared" si="0"/>
        <v>9432.7107199999991</v>
      </c>
      <c r="H192" s="2">
        <f t="shared" si="1"/>
        <v>0.46000000000094587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17133</v>
      </c>
      <c r="D206" s="1">
        <f>'PR-RAS'!E210</f>
        <v>16126.460000000001</v>
      </c>
      <c r="E206" s="1">
        <v>0</v>
      </c>
      <c r="F206" s="1">
        <v>0</v>
      </c>
      <c r="G206" s="2">
        <f t="shared" si="0"/>
        <v>10124.113599999999</v>
      </c>
      <c r="H206" s="2">
        <f t="shared" si="1"/>
        <v>0.46000000000094587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13024</v>
      </c>
      <c r="D207" s="1">
        <f>'PR-RAS'!E211</f>
        <v>11234.55</v>
      </c>
      <c r="E207" s="1">
        <v>0</v>
      </c>
      <c r="F207" s="1">
        <v>0</v>
      </c>
      <c r="G207" s="2">
        <f t="shared" si="0"/>
        <v>7311.5785999999989</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4084</v>
      </c>
      <c r="D208" s="1">
        <f>'PR-RAS'!E212</f>
        <v>4890.79</v>
      </c>
      <c r="E208" s="1">
        <v>0</v>
      </c>
      <c r="F208" s="1">
        <v>0</v>
      </c>
      <c r="G208" s="2">
        <f t="shared" si="0"/>
        <v>2870.17506</v>
      </c>
      <c r="H208" s="2">
        <f t="shared" si="1"/>
        <v>0.21000000000003638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v>
      </c>
      <c r="D209" s="1">
        <f>'PR-RAS'!E213</f>
        <v>1.1200000000000001</v>
      </c>
      <c r="E209" s="1">
        <v>0</v>
      </c>
      <c r="F209" s="1">
        <v>0</v>
      </c>
      <c r="G209" s="2">
        <f t="shared" si="0"/>
        <v>5.6659199999999998</v>
      </c>
      <c r="H209" s="2">
        <f t="shared" si="1"/>
        <v>0.12000000000000011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52000</v>
      </c>
      <c r="D248" s="1">
        <f>'PR-RAS'!E252</f>
        <v>51500</v>
      </c>
      <c r="E248" s="1">
        <v>0</v>
      </c>
      <c r="F248" s="1">
        <v>0</v>
      </c>
      <c r="G248" s="2">
        <f t="shared" si="0"/>
        <v>38285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52000</v>
      </c>
      <c r="D255" s="1">
        <f>'PR-RAS'!E259</f>
        <v>51500</v>
      </c>
      <c r="E255" s="1">
        <v>0</v>
      </c>
      <c r="F255" s="1">
        <v>0</v>
      </c>
      <c r="G255" s="2">
        <f t="shared" si="0"/>
        <v>39370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52000</v>
      </c>
      <c r="D256" s="1">
        <f>'PR-RAS'!E260</f>
        <v>51500</v>
      </c>
      <c r="E256" s="1">
        <v>0</v>
      </c>
      <c r="F256" s="1">
        <v>0</v>
      </c>
      <c r="G256" s="2">
        <f t="shared" si="0"/>
        <v>39525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15000</v>
      </c>
      <c r="E259" s="1">
        <v>0</v>
      </c>
      <c r="F259" s="1">
        <v>0</v>
      </c>
      <c r="G259" s="2">
        <f t="shared" si="0"/>
        <v>7740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15000</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15000</v>
      </c>
      <c r="E270" s="1">
        <v>0</v>
      </c>
      <c r="F270" s="1">
        <v>0</v>
      </c>
      <c r="G270" s="2">
        <f t="shared" si="8"/>
        <v>8070.0000000000009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143121</v>
      </c>
      <c r="D281" s="1">
        <f>'PR-RAS'!E285</f>
        <v>143121</v>
      </c>
      <c r="E281" s="1">
        <v>0</v>
      </c>
      <c r="F281" s="1">
        <v>0</v>
      </c>
      <c r="G281" s="2">
        <f t="shared" si="8"/>
        <v>120221.64000000001</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143121</v>
      </c>
      <c r="D282" s="1">
        <f>'PR-RAS'!E286</f>
        <v>143121</v>
      </c>
      <c r="E282" s="1">
        <v>0</v>
      </c>
      <c r="F282" s="1">
        <v>0</v>
      </c>
      <c r="G282" s="2">
        <f t="shared" si="8"/>
        <v>120651.00300000001</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9982193</v>
      </c>
      <c r="D285" s="1">
        <f>'PR-RAS'!E289</f>
        <v>11600273.710000001</v>
      </c>
      <c r="E285" s="1">
        <v>0</v>
      </c>
      <c r="F285" s="1">
        <v>0</v>
      </c>
      <c r="G285" s="2">
        <f t="shared" si="8"/>
        <v>9423898.2792799994</v>
      </c>
      <c r="H285" s="2">
        <f t="shared" si="9"/>
        <v>0.28999999910593033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973496</v>
      </c>
      <c r="D286" s="1">
        <f>'PR-RAS'!E290</f>
        <v>664184.39999999851</v>
      </c>
      <c r="E286" s="1">
        <v>0</v>
      </c>
      <c r="F286" s="1">
        <v>0</v>
      </c>
      <c r="G286" s="2">
        <f t="shared" si="8"/>
        <v>656031.46799999906</v>
      </c>
      <c r="H286" s="2">
        <f t="shared" si="9"/>
        <v>0.39999999850988388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4150119</v>
      </c>
      <c r="D288" s="1">
        <f>'PR-RAS'!E292</f>
        <v>4439323.17</v>
      </c>
      <c r="E288" s="1">
        <v>0</v>
      </c>
      <c r="F288" s="1">
        <v>0</v>
      </c>
      <c r="G288" s="2">
        <f t="shared" si="8"/>
        <v>3739255.6525799995</v>
      </c>
      <c r="H288" s="2">
        <f t="shared" si="9"/>
        <v>0.16999999992549419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364708</v>
      </c>
      <c r="D290" s="1">
        <f>'PR-RAS'!E294</f>
        <v>396876.55</v>
      </c>
      <c r="E290" s="1">
        <v>0</v>
      </c>
      <c r="F290" s="1">
        <v>0</v>
      </c>
      <c r="G290" s="2">
        <f t="shared" si="8"/>
        <v>334795.25790000003</v>
      </c>
      <c r="H290" s="2">
        <f t="shared" si="9"/>
        <v>0.45000000001164153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211188</v>
      </c>
      <c r="D291" s="1">
        <f>'PR-RAS'!E295</f>
        <v>232180.4</v>
      </c>
      <c r="E291" s="1">
        <v>0</v>
      </c>
      <c r="F291" s="1">
        <v>0</v>
      </c>
      <c r="G291" s="2">
        <f t="shared" si="8"/>
        <v>195909.152</v>
      </c>
      <c r="H291" s="2">
        <f t="shared" si="9"/>
        <v>0.39999999999417923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499131</v>
      </c>
      <c r="D345" s="1">
        <f>'PR-RAS'!E350</f>
        <v>238902.34999999998</v>
      </c>
      <c r="E345" s="1">
        <v>0</v>
      </c>
      <c r="F345" s="1">
        <v>0</v>
      </c>
      <c r="G345" s="2">
        <f t="shared" si="8"/>
        <v>336065.88079999998</v>
      </c>
      <c r="H345" s="2">
        <f t="shared" si="9"/>
        <v>0.34999999997671694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222525</v>
      </c>
      <c r="D346" s="1">
        <f>'PR-RAS'!E351</f>
        <v>0</v>
      </c>
      <c r="E346" s="1">
        <v>0</v>
      </c>
      <c r="F346" s="1">
        <v>0</v>
      </c>
      <c r="G346" s="2">
        <f t="shared" si="8"/>
        <v>76771.125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222525</v>
      </c>
      <c r="D351" s="1">
        <f>'PR-RAS'!E356</f>
        <v>0</v>
      </c>
      <c r="E351" s="1">
        <v>0</v>
      </c>
      <c r="F351" s="1">
        <v>0</v>
      </c>
      <c r="G351" s="2">
        <f t="shared" si="8"/>
        <v>77883.75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222525</v>
      </c>
      <c r="D355" s="1">
        <f>'PR-RAS'!E360</f>
        <v>0</v>
      </c>
      <c r="E355" s="1">
        <v>0</v>
      </c>
      <c r="F355" s="1">
        <v>0</v>
      </c>
      <c r="G355" s="2">
        <f t="shared" si="8"/>
        <v>78773.849999999991</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276606</v>
      </c>
      <c r="D358" s="1">
        <f>'PR-RAS'!E363</f>
        <v>238902.34999999998</v>
      </c>
      <c r="E358" s="1">
        <v>0</v>
      </c>
      <c r="F358" s="1">
        <v>0</v>
      </c>
      <c r="G358" s="2">
        <f t="shared" si="8"/>
        <v>269324.61989999999</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244445</v>
      </c>
      <c r="D364" s="1">
        <f>'PR-RAS'!E369</f>
        <v>201863.58</v>
      </c>
      <c r="E364" s="1">
        <v>0</v>
      </c>
      <c r="F364" s="1">
        <v>0</v>
      </c>
      <c r="G364" s="2">
        <f t="shared" si="8"/>
        <v>235286.49407999997</v>
      </c>
      <c r="H364" s="2">
        <f t="shared" si="9"/>
        <v>0.42000000001280569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62030</v>
      </c>
      <c r="D365" s="1">
        <f>'PR-RAS'!E370</f>
        <v>146614.26999999999</v>
      </c>
      <c r="E365" s="1">
        <v>0</v>
      </c>
      <c r="F365" s="1">
        <v>0</v>
      </c>
      <c r="G365" s="2">
        <f t="shared" si="8"/>
        <v>129314.10855999999</v>
      </c>
      <c r="H365" s="2">
        <f t="shared" si="9"/>
        <v>0.26999999998952262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1466</v>
      </c>
      <c r="D366" s="1">
        <f>'PR-RAS'!E371</f>
        <v>0</v>
      </c>
      <c r="E366" s="1">
        <v>0</v>
      </c>
      <c r="F366" s="1">
        <v>0</v>
      </c>
      <c r="G366" s="2">
        <f t="shared" si="8"/>
        <v>535.09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11083</v>
      </c>
      <c r="D367" s="1">
        <f>'PR-RAS'!E372</f>
        <v>0</v>
      </c>
      <c r="E367" s="1">
        <v>0</v>
      </c>
      <c r="F367" s="1">
        <v>0</v>
      </c>
      <c r="G367" s="2">
        <f t="shared" si="8"/>
        <v>4056.3779999999997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169166</v>
      </c>
      <c r="D369" s="1">
        <f>'PR-RAS'!E374</f>
        <v>51601.31</v>
      </c>
      <c r="E369" s="1">
        <v>0</v>
      </c>
      <c r="F369" s="1">
        <v>0</v>
      </c>
      <c r="G369" s="2">
        <f t="shared" si="8"/>
        <v>100231.65216</v>
      </c>
      <c r="H369" s="2">
        <f t="shared" si="9"/>
        <v>0.30999999999767169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700</v>
      </c>
      <c r="D371" s="1">
        <f>'PR-RAS'!E376</f>
        <v>3648</v>
      </c>
      <c r="E371" s="1">
        <v>0</v>
      </c>
      <c r="F371" s="1">
        <v>0</v>
      </c>
      <c r="G371" s="2">
        <f t="shared" si="8"/>
        <v>2958.52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32161</v>
      </c>
      <c r="D378" s="1">
        <f>'PR-RAS'!E383</f>
        <v>37038.769999999997</v>
      </c>
      <c r="E378" s="1">
        <v>0</v>
      </c>
      <c r="F378" s="1">
        <v>0</v>
      </c>
      <c r="G378" s="2">
        <f t="shared" si="8"/>
        <v>40051.929579999996</v>
      </c>
      <c r="H378" s="2">
        <f t="shared" si="9"/>
        <v>0.23000000000320142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32161</v>
      </c>
      <c r="D379" s="1">
        <f>'PR-RAS'!E384</f>
        <v>37038.769999999997</v>
      </c>
      <c r="E379" s="1">
        <v>0</v>
      </c>
      <c r="F379" s="1">
        <v>0</v>
      </c>
      <c r="G379" s="2">
        <f t="shared" si="8"/>
        <v>40158.168119999995</v>
      </c>
      <c r="H379" s="2">
        <f t="shared" si="9"/>
        <v>0.23000000000320142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499131</v>
      </c>
      <c r="D403" s="1">
        <f>'PR-RAS'!E408</f>
        <v>238902.34999999998</v>
      </c>
      <c r="E403" s="1">
        <v>0</v>
      </c>
      <c r="F403" s="1">
        <v>0</v>
      </c>
      <c r="G403" s="2">
        <f t="shared" si="8"/>
        <v>392728.15140000003</v>
      </c>
      <c r="H403" s="2">
        <f t="shared" si="9"/>
        <v>0.34999999997671694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50000</v>
      </c>
      <c r="D404" s="1">
        <f>'PR-RAS'!E409</f>
        <v>200000</v>
      </c>
      <c r="E404" s="1">
        <v>0</v>
      </c>
      <c r="F404" s="1">
        <v>0</v>
      </c>
      <c r="G404" s="2">
        <f t="shared" si="8"/>
        <v>181350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10955689</v>
      </c>
      <c r="D407" s="1">
        <f>'PR-RAS'!E412</f>
        <v>12264458.109999999</v>
      </c>
      <c r="E407" s="1">
        <v>0</v>
      </c>
      <c r="F407" s="1">
        <v>0</v>
      </c>
      <c r="G407" s="2">
        <f t="shared" si="8"/>
        <v>14406749.719320001</v>
      </c>
      <c r="H407" s="2">
        <f t="shared" si="9"/>
        <v>0.10999999940395355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10481324</v>
      </c>
      <c r="D408" s="1">
        <f>'PR-RAS'!E413</f>
        <v>11839176.060000001</v>
      </c>
      <c r="E408" s="1">
        <v>0</v>
      </c>
      <c r="F408" s="1">
        <v>0</v>
      </c>
      <c r="G408" s="2">
        <f t="shared" si="8"/>
        <v>13902988.180840001</v>
      </c>
      <c r="H408" s="2">
        <f t="shared" si="9"/>
        <v>6.0000000521540642E-2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474365</v>
      </c>
      <c r="D409" s="1">
        <f>'PR-RAS'!E414</f>
        <v>425282.04999999888</v>
      </c>
      <c r="E409" s="1">
        <v>0</v>
      </c>
      <c r="F409" s="1">
        <v>0</v>
      </c>
      <c r="G409" s="2">
        <f t="shared" si="8"/>
        <v>540571.07279999903</v>
      </c>
      <c r="H409" s="2">
        <f t="shared" si="9"/>
        <v>4.999999888241291E-2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4200119</v>
      </c>
      <c r="D411" s="1">
        <f>'PR-RAS'!E416</f>
        <v>4639323.17</v>
      </c>
      <c r="E411" s="1">
        <v>0</v>
      </c>
      <c r="F411" s="1">
        <v>0</v>
      </c>
      <c r="G411" s="2">
        <f t="shared" si="8"/>
        <v>5526293.7893999992</v>
      </c>
      <c r="H411" s="2">
        <f t="shared" si="9"/>
        <v>0.16999999992549419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364708</v>
      </c>
      <c r="D413" s="1">
        <f>'PR-RAS'!E418</f>
        <v>396876.55</v>
      </c>
      <c r="E413" s="1">
        <v>0</v>
      </c>
      <c r="F413" s="1">
        <v>0</v>
      </c>
      <c r="G413" s="2">
        <f t="shared" si="8"/>
        <v>477285.97320000001</v>
      </c>
      <c r="H413" s="2">
        <f t="shared" si="9"/>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203050</v>
      </c>
      <c r="E414" s="1">
        <v>0</v>
      </c>
      <c r="F414" s="1">
        <v>0</v>
      </c>
      <c r="G414" s="2">
        <f t="shared" si="8"/>
        <v>167719.29999999999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203050</v>
      </c>
      <c r="E415" s="1">
        <v>0</v>
      </c>
      <c r="F415" s="1">
        <v>0</v>
      </c>
      <c r="G415" s="2">
        <f t="shared" si="8"/>
        <v>168125.4</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203050</v>
      </c>
      <c r="E449" s="1">
        <v>0</v>
      </c>
      <c r="F449" s="1">
        <v>0</v>
      </c>
      <c r="G449" s="2">
        <f t="shared" si="8"/>
        <v>181932.80000000002</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203050</v>
      </c>
      <c r="E452" s="1">
        <v>0</v>
      </c>
      <c r="F452" s="1">
        <v>0</v>
      </c>
      <c r="G452" s="2">
        <f t="shared" si="8"/>
        <v>183151.1</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205390</v>
      </c>
      <c r="D522" s="1">
        <f>'PR-RAS'!E528</f>
        <v>299991.83</v>
      </c>
      <c r="E522" s="1">
        <v>0</v>
      </c>
      <c r="F522" s="1">
        <v>0</v>
      </c>
      <c r="G522" s="2">
        <f t="shared" ref="G522:G809" si="10">(B522/1000)*(C522*1+D522*2)</f>
        <v>419599.67686000001</v>
      </c>
      <c r="H522" s="2">
        <f t="shared" ref="H522:H809" si="11">ABS(C522-ROUND(C522,0))+ABS(D522-ROUND(D522,0))</f>
        <v>0.16999999998370185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205390</v>
      </c>
      <c r="D523" s="1">
        <f>'PR-RAS'!E529</f>
        <v>299991.83</v>
      </c>
      <c r="E523" s="1">
        <v>0</v>
      </c>
      <c r="F523" s="1">
        <v>0</v>
      </c>
      <c r="G523" s="2">
        <f t="shared" si="10"/>
        <v>420405.05052000005</v>
      </c>
      <c r="H523" s="2">
        <f t="shared" si="11"/>
        <v>0.16999999998370185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205390</v>
      </c>
      <c r="D557" s="1">
        <f>'PR-RAS'!E563</f>
        <v>299991.83</v>
      </c>
      <c r="E557" s="1">
        <v>0</v>
      </c>
      <c r="F557" s="1">
        <v>0</v>
      </c>
      <c r="G557" s="2">
        <f t="shared" si="10"/>
        <v>447787.75496000005</v>
      </c>
      <c r="H557" s="2">
        <f t="shared" si="11"/>
        <v>0.16999999998370185</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205390</v>
      </c>
      <c r="D558" s="1">
        <f>'PR-RAS'!E564</f>
        <v>0</v>
      </c>
      <c r="E558" s="1">
        <v>0</v>
      </c>
      <c r="F558" s="1">
        <v>0</v>
      </c>
      <c r="G558" s="2">
        <f t="shared" si="10"/>
        <v>114402.23000000001</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299991.83</v>
      </c>
      <c r="E560" s="1">
        <v>0</v>
      </c>
      <c r="F560" s="1">
        <v>0</v>
      </c>
      <c r="G560" s="2">
        <f t="shared" si="10"/>
        <v>335390.86594000005</v>
      </c>
      <c r="H560" s="2">
        <f t="shared" si="11"/>
        <v>0.16999999998370185</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205390</v>
      </c>
      <c r="D630" s="1">
        <f>'PR-RAS'!E636</f>
        <v>96941.830000000016</v>
      </c>
      <c r="E630" s="1">
        <v>0</v>
      </c>
      <c r="F630" s="1">
        <v>0</v>
      </c>
      <c r="G630" s="2">
        <f t="shared" si="10"/>
        <v>251143.13214000003</v>
      </c>
      <c r="H630" s="2">
        <f t="shared" si="11"/>
        <v>0.16999999998370185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205390.4</v>
      </c>
      <c r="E632" s="1">
        <v>0</v>
      </c>
      <c r="F632" s="1">
        <v>0</v>
      </c>
      <c r="G632" s="2">
        <f t="shared" si="10"/>
        <v>259202.68479999999</v>
      </c>
      <c r="H632" s="2">
        <f t="shared" si="11"/>
        <v>0.39999999999417923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10955689</v>
      </c>
      <c r="D633" s="1">
        <f>'PR-RAS'!E639</f>
        <v>12467508.109999999</v>
      </c>
      <c r="E633" s="1">
        <v>0</v>
      </c>
      <c r="F633" s="1">
        <v>0</v>
      </c>
      <c r="G633" s="2">
        <f t="shared" si="10"/>
        <v>22682925.699039999</v>
      </c>
      <c r="H633" s="2">
        <f t="shared" si="11"/>
        <v>0.10999999940395355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10686714</v>
      </c>
      <c r="D634" s="1">
        <f>'PR-RAS'!E640</f>
        <v>12139167.890000001</v>
      </c>
      <c r="E634" s="1">
        <v>0</v>
      </c>
      <c r="F634" s="1">
        <v>0</v>
      </c>
      <c r="G634" s="2">
        <f t="shared" si="10"/>
        <v>22132876.510740001</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268975</v>
      </c>
      <c r="D635" s="1">
        <f>'PR-RAS'!E641</f>
        <v>328340.21999999881</v>
      </c>
      <c r="E635" s="1">
        <v>0</v>
      </c>
      <c r="F635" s="1">
        <v>0</v>
      </c>
      <c r="G635" s="2">
        <f t="shared" si="10"/>
        <v>586865.54895999853</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4200119</v>
      </c>
      <c r="D637" s="1">
        <f>'PR-RAS'!E643</f>
        <v>4433932.7699999996</v>
      </c>
      <c r="E637" s="1">
        <v>0</v>
      </c>
      <c r="F637" s="1">
        <v>0</v>
      </c>
      <c r="G637" s="2">
        <f t="shared" si="10"/>
        <v>8311238.16744</v>
      </c>
      <c r="H637" s="2">
        <f t="shared" si="11"/>
        <v>0.23000000044703484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4469094</v>
      </c>
      <c r="D639" s="1">
        <f>'PR-RAS'!E645</f>
        <v>4762272.9899999984</v>
      </c>
      <c r="E639" s="1">
        <v>0</v>
      </c>
      <c r="F639" s="1">
        <v>0</v>
      </c>
      <c r="G639" s="2">
        <f t="shared" si="10"/>
        <v>8927942.3072399981</v>
      </c>
      <c r="H639" s="2">
        <f t="shared" si="11"/>
        <v>1.0000001639127731E-2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475282</v>
      </c>
      <c r="D641" s="1">
        <f>'PR-RAS'!E647</f>
        <v>517516.17</v>
      </c>
      <c r="E641" s="1">
        <v>0</v>
      </c>
      <c r="F641" s="1">
        <v>0</v>
      </c>
      <c r="G641" s="2">
        <f t="shared" si="10"/>
        <v>966601.17759999994</v>
      </c>
      <c r="H641" s="2">
        <f t="shared" si="11"/>
        <v>0.16999999998370185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4199154</v>
      </c>
      <c r="D642" s="1">
        <f>'PR-RAS'!E649</f>
        <v>4535796.6500000004</v>
      </c>
      <c r="E642" s="1">
        <v>0</v>
      </c>
      <c r="F642" s="1">
        <v>0</v>
      </c>
      <c r="G642" s="2">
        <f t="shared" si="10"/>
        <v>8506549.0193000007</v>
      </c>
      <c r="H642" s="2">
        <f t="shared" si="11"/>
        <v>0.34999999962747097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5112458</v>
      </c>
      <c r="D643" s="1">
        <f>'PR-RAS'!E650</f>
        <v>6574247.04</v>
      </c>
      <c r="E643" s="1">
        <v>0</v>
      </c>
      <c r="F643" s="1">
        <v>0</v>
      </c>
      <c r="G643" s="2">
        <f t="shared" si="10"/>
        <v>11723531.235359998</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4775815</v>
      </c>
      <c r="D644" s="1">
        <f>'PR-RAS'!E651</f>
        <v>6307954.6100000003</v>
      </c>
      <c r="E644" s="1">
        <v>0</v>
      </c>
      <c r="F644" s="1">
        <v>0</v>
      </c>
      <c r="G644" s="2">
        <f t="shared" si="10"/>
        <v>11182878.673459999</v>
      </c>
      <c r="H644" s="2">
        <f t="shared" si="11"/>
        <v>0.38999999966472387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4535797</v>
      </c>
      <c r="D645" s="1">
        <f>'PR-RAS'!E652</f>
        <v>4802089.080000001</v>
      </c>
      <c r="E645" s="1">
        <v>0</v>
      </c>
      <c r="F645" s="1">
        <v>0</v>
      </c>
      <c r="G645" s="2">
        <f t="shared" si="10"/>
        <v>9106144.0030400008</v>
      </c>
      <c r="H645" s="2">
        <f t="shared" si="11"/>
        <v>8.0000001005828381E-2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33</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28</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8221</v>
      </c>
      <c r="D669" s="1">
        <f>'PR-RAS'!E676</f>
        <v>124932.32</v>
      </c>
      <c r="E669" s="1">
        <v>0</v>
      </c>
      <c r="F669" s="1">
        <v>0</v>
      </c>
      <c r="G669" s="2">
        <f t="shared" si="10"/>
        <v>172401.20752000003</v>
      </c>
      <c r="H669" s="2">
        <f t="shared" si="11"/>
        <v>0.32000000000698492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15794.02</v>
      </c>
      <c r="E709" s="1">
        <v>0</v>
      </c>
      <c r="F709" s="1">
        <v>0</v>
      </c>
      <c r="G709" s="2">
        <f t="shared" si="10"/>
        <v>22364.332319999998</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113524</v>
      </c>
      <c r="D711" s="1">
        <f>'PR-RAS'!E718</f>
        <v>126898.78</v>
      </c>
      <c r="E711" s="1">
        <v>0</v>
      </c>
      <c r="F711" s="1">
        <v>0</v>
      </c>
      <c r="G711" s="2">
        <f t="shared" si="10"/>
        <v>260798.30759999997</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9384</v>
      </c>
      <c r="D713" s="1">
        <f>'PR-RAS'!E720</f>
        <v>8648.7000000000007</v>
      </c>
      <c r="E713" s="1">
        <v>0</v>
      </c>
      <c r="F713" s="1">
        <v>0</v>
      </c>
      <c r="G713" s="2">
        <f t="shared" si="10"/>
        <v>18997.156800000001</v>
      </c>
      <c r="H713" s="2">
        <f t="shared" si="11"/>
        <v>0.2999999999992724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215944</v>
      </c>
      <c r="D714" s="1">
        <f>'PR-RAS'!E721</f>
        <v>183531.07</v>
      </c>
      <c r="E714" s="1">
        <v>0</v>
      </c>
      <c r="F714" s="1">
        <v>0</v>
      </c>
      <c r="G714" s="2">
        <f t="shared" si="10"/>
        <v>415683.37781999999</v>
      </c>
      <c r="H714" s="2">
        <f t="shared" si="11"/>
        <v>7.0000000006984919E-2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38757</v>
      </c>
      <c r="D715" s="1">
        <f>'PR-RAS'!E722</f>
        <v>87306.18</v>
      </c>
      <c r="E715" s="1">
        <v>0</v>
      </c>
      <c r="F715" s="1">
        <v>0</v>
      </c>
      <c r="G715" s="2">
        <f t="shared" si="10"/>
        <v>152345.72303999998</v>
      </c>
      <c r="H715" s="2">
        <f t="shared" si="11"/>
        <v>0.17999999999301508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407591</v>
      </c>
      <c r="D716" s="1">
        <f>'PR-RAS'!E723</f>
        <v>659432.63</v>
      </c>
      <c r="E716" s="1">
        <v>0</v>
      </c>
      <c r="F716" s="1">
        <v>0</v>
      </c>
      <c r="G716" s="2">
        <f t="shared" si="10"/>
        <v>1234416.2259</v>
      </c>
      <c r="H716" s="2">
        <f t="shared" si="11"/>
        <v>0.36999999999534339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31303</v>
      </c>
      <c r="D718" s="1">
        <f>'PR-RAS'!E725</f>
        <v>31425.86</v>
      </c>
      <c r="E718" s="1">
        <v>0</v>
      </c>
      <c r="F718" s="1">
        <v>0</v>
      </c>
      <c r="G718" s="2">
        <f t="shared" si="10"/>
        <v>67508.934240000002</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5022</v>
      </c>
      <c r="D719" s="1">
        <f>'PR-RAS'!E726</f>
        <v>309.60000000000002</v>
      </c>
      <c r="E719" s="1">
        <v>0</v>
      </c>
      <c r="F719" s="1">
        <v>0</v>
      </c>
      <c r="G719" s="2">
        <f t="shared" si="10"/>
        <v>4050.3815999999997</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52000</v>
      </c>
      <c r="D812" s="1">
        <f>'PR-RAS'!E819</f>
        <v>51500</v>
      </c>
      <c r="E812" s="1">
        <v>0</v>
      </c>
      <c r="F812" s="1">
        <v>0</v>
      </c>
      <c r="G812" s="2">
        <f t="shared" si="18"/>
        <v>125705.00000000001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6873877</v>
      </c>
      <c r="D984" s="6">
        <f>BILANCA!E6</f>
        <v>7514994.9699999997</v>
      </c>
      <c r="E984" s="6">
        <v>0</v>
      </c>
      <c r="F984" s="6">
        <v>0</v>
      </c>
      <c r="G984" s="7">
        <f t="shared" ref="G984:G1241" si="22">B984/1000*C984+B984/500*D984</f>
        <v>21903.86694</v>
      </c>
      <c r="H984" s="7">
        <f t="shared" si="19"/>
        <v>3.0000000260770321E-2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1289245</v>
      </c>
      <c r="D985" s="1">
        <f>BILANCA!E7</f>
        <v>1486202.7699999998</v>
      </c>
      <c r="E985" s="1">
        <v>0</v>
      </c>
      <c r="F985" s="1">
        <v>0</v>
      </c>
      <c r="G985" s="2">
        <f t="shared" si="22"/>
        <v>8523.3010799999993</v>
      </c>
      <c r="H985" s="2">
        <f t="shared" si="19"/>
        <v>0.23000000021420419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222525</v>
      </c>
      <c r="D986" s="1">
        <f>BILANCA!E8</f>
        <v>222525</v>
      </c>
      <c r="E986" s="1">
        <v>0</v>
      </c>
      <c r="F986" s="1">
        <v>0</v>
      </c>
      <c r="G986" s="2">
        <f t="shared" si="22"/>
        <v>2002.7250000000001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346193</v>
      </c>
      <c r="D988" s="1">
        <f>BILANCA!E10</f>
        <v>346192.63</v>
      </c>
      <c r="E988" s="1">
        <v>0</v>
      </c>
      <c r="F988" s="1">
        <v>0</v>
      </c>
      <c r="G988" s="2">
        <f t="shared" si="22"/>
        <v>5192.8913000000002</v>
      </c>
      <c r="H988" s="2">
        <f t="shared" si="19"/>
        <v>0.36999999999534339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123668</v>
      </c>
      <c r="D989" s="1">
        <f>BILANCA!E11</f>
        <v>123667.63</v>
      </c>
      <c r="E989" s="1">
        <v>0</v>
      </c>
      <c r="F989" s="1">
        <v>0</v>
      </c>
      <c r="G989" s="2">
        <f t="shared" si="22"/>
        <v>2226.0195600000002</v>
      </c>
      <c r="H989" s="2">
        <f t="shared" si="19"/>
        <v>0.36999999999534339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880591</v>
      </c>
      <c r="D990" s="1">
        <f>BILANCA!E12</f>
        <v>1065589.5499999998</v>
      </c>
      <c r="E990" s="1">
        <v>0</v>
      </c>
      <c r="F990" s="1">
        <v>0</v>
      </c>
      <c r="G990" s="2">
        <f t="shared" si="22"/>
        <v>21082.390699999996</v>
      </c>
      <c r="H990" s="2">
        <f t="shared" si="19"/>
        <v>0.45000000018626451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317427</v>
      </c>
      <c r="D997" s="1">
        <f>BILANCA!E19</f>
        <v>436327.35999999987</v>
      </c>
      <c r="E997" s="1">
        <v>0</v>
      </c>
      <c r="F997" s="1">
        <v>0</v>
      </c>
      <c r="G997" s="2">
        <f t="shared" si="22"/>
        <v>16661.144079999998</v>
      </c>
      <c r="H997" s="2">
        <f t="shared" si="19"/>
        <v>0.35999999986961484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1161857</v>
      </c>
      <c r="D998" s="1">
        <f>BILANCA!E20</f>
        <v>1226730.79</v>
      </c>
      <c r="E998" s="1">
        <v>0</v>
      </c>
      <c r="F998" s="1">
        <v>0</v>
      </c>
      <c r="G998" s="2">
        <f t="shared" si="22"/>
        <v>54229.778699999995</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7264</v>
      </c>
      <c r="D999" s="1">
        <f>BILANCA!E21</f>
        <v>6214.99</v>
      </c>
      <c r="E999" s="1">
        <v>0</v>
      </c>
      <c r="F999" s="1">
        <v>0</v>
      </c>
      <c r="G999" s="2">
        <f t="shared" si="22"/>
        <v>315.10368</v>
      </c>
      <c r="H999" s="2">
        <f t="shared" si="19"/>
        <v>1.0000000000218279E-2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15947</v>
      </c>
      <c r="D1000" s="1">
        <f>BILANCA!E22</f>
        <v>15947.15</v>
      </c>
      <c r="E1000" s="1">
        <v>0</v>
      </c>
      <c r="F1000" s="1">
        <v>0</v>
      </c>
      <c r="G1000" s="2">
        <f t="shared" si="22"/>
        <v>813.30210000000011</v>
      </c>
      <c r="H1000" s="2">
        <f t="shared" si="19"/>
        <v>0.1499999999996362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753544</v>
      </c>
      <c r="D1002" s="1">
        <f>BILANCA!E24</f>
        <v>805145.27</v>
      </c>
      <c r="E1002" s="1">
        <v>0</v>
      </c>
      <c r="F1002" s="1">
        <v>0</v>
      </c>
      <c r="G1002" s="2">
        <f t="shared" si="22"/>
        <v>44912.85626</v>
      </c>
      <c r="H1002" s="2">
        <f t="shared" si="19"/>
        <v>0.27000000001862645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38625</v>
      </c>
      <c r="D1004" s="1">
        <f>BILANCA!E26</f>
        <v>37044.03</v>
      </c>
      <c r="E1004" s="1">
        <v>0</v>
      </c>
      <c r="F1004" s="1">
        <v>0</v>
      </c>
      <c r="G1004" s="2">
        <f t="shared" si="22"/>
        <v>2366.97426</v>
      </c>
      <c r="H1004" s="2">
        <f t="shared" si="19"/>
        <v>2.9999999998835847E-2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1659810</v>
      </c>
      <c r="D1006" s="1">
        <f>BILANCA!E28</f>
        <v>1654754.87</v>
      </c>
      <c r="E1006" s="1">
        <v>0</v>
      </c>
      <c r="F1006" s="1">
        <v>0</v>
      </c>
      <c r="G1006" s="2">
        <f t="shared" si="22"/>
        <v>114294.35402</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443624</v>
      </c>
      <c r="D1008" s="1">
        <f>BILANCA!E30</f>
        <v>443623.83</v>
      </c>
      <c r="E1008" s="1">
        <v>0</v>
      </c>
      <c r="F1008" s="1">
        <v>0</v>
      </c>
      <c r="G1008" s="2">
        <f t="shared" si="22"/>
        <v>33271.791499999999</v>
      </c>
      <c r="H1008" s="2">
        <f t="shared" si="19"/>
        <v>0.16999999998370185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443624</v>
      </c>
      <c r="D1012" s="1">
        <f>BILANCA!E34</f>
        <v>443623.83</v>
      </c>
      <c r="E1012" s="1">
        <v>0</v>
      </c>
      <c r="F1012" s="1">
        <v>0</v>
      </c>
      <c r="G1012" s="2">
        <f t="shared" si="22"/>
        <v>38595.278140000002</v>
      </c>
      <c r="H1012" s="2">
        <f t="shared" si="19"/>
        <v>0.16999999998370185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562216</v>
      </c>
      <c r="D1013" s="1">
        <f>BILANCA!E35</f>
        <v>629189.31000000006</v>
      </c>
      <c r="E1013" s="1">
        <v>0</v>
      </c>
      <c r="F1013" s="1">
        <v>0</v>
      </c>
      <c r="G1013" s="2">
        <f t="shared" si="22"/>
        <v>54617.838600000003</v>
      </c>
      <c r="H1013" s="2">
        <f t="shared" si="19"/>
        <v>0.31000000005587935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663576</v>
      </c>
      <c r="D1014" s="1">
        <f>BILANCA!E36</f>
        <v>730549.81</v>
      </c>
      <c r="E1014" s="1">
        <v>0</v>
      </c>
      <c r="F1014" s="1">
        <v>0</v>
      </c>
      <c r="G1014" s="2">
        <f t="shared" si="22"/>
        <v>65864.944220000005</v>
      </c>
      <c r="H1014" s="2">
        <f t="shared" si="19"/>
        <v>0.18999999994412065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101360</v>
      </c>
      <c r="D1018" s="1">
        <f>BILANCA!E40</f>
        <v>101360.5</v>
      </c>
      <c r="E1018" s="1">
        <v>0</v>
      </c>
      <c r="F1018" s="1">
        <v>0</v>
      </c>
      <c r="G1018" s="2">
        <f t="shared" si="22"/>
        <v>10642.835000000001</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948</v>
      </c>
      <c r="D1023" s="1">
        <f>BILANCA!E45</f>
        <v>72.879999999975553</v>
      </c>
      <c r="E1023" s="1">
        <v>0</v>
      </c>
      <c r="F1023" s="1">
        <v>0</v>
      </c>
      <c r="G1023" s="2">
        <f t="shared" si="22"/>
        <v>43.750399999998045</v>
      </c>
      <c r="H1023" s="2">
        <f t="shared" si="19"/>
        <v>0.12000000002444722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208489</v>
      </c>
      <c r="D1025" s="1">
        <f>BILANCA!E47</f>
        <v>208489.27</v>
      </c>
      <c r="E1025" s="1">
        <v>0</v>
      </c>
      <c r="F1025" s="1">
        <v>0</v>
      </c>
      <c r="G1025" s="2">
        <f t="shared" si="22"/>
        <v>26269.63668</v>
      </c>
      <c r="H1025" s="2">
        <f t="shared" si="19"/>
        <v>0.26999999998952262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207541</v>
      </c>
      <c r="D1028" s="1">
        <f>BILANCA!E50</f>
        <v>208416.39</v>
      </c>
      <c r="E1028" s="1">
        <v>0</v>
      </c>
      <c r="F1028" s="1">
        <v>0</v>
      </c>
      <c r="G1028" s="2">
        <f t="shared" si="22"/>
        <v>28096.820099999997</v>
      </c>
      <c r="H1028" s="2">
        <f t="shared" si="19"/>
        <v>0.39000000001396984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43008</v>
      </c>
      <c r="D1029" s="1">
        <f>BILANCA!E51</f>
        <v>54967.5</v>
      </c>
      <c r="E1029" s="1">
        <v>0</v>
      </c>
      <c r="F1029" s="1">
        <v>0</v>
      </c>
      <c r="G1029" s="2">
        <f t="shared" si="22"/>
        <v>7035.3780000000006</v>
      </c>
      <c r="H1029" s="2">
        <f t="shared" si="19"/>
        <v>0.5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102334</v>
      </c>
      <c r="D1032" s="1">
        <f>BILANCA!E54</f>
        <v>103313.92</v>
      </c>
      <c r="E1032" s="1">
        <v>0</v>
      </c>
      <c r="F1032" s="1">
        <v>0</v>
      </c>
      <c r="G1032" s="2">
        <f t="shared" si="22"/>
        <v>15139.130160000001</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102334</v>
      </c>
      <c r="D1033" s="1">
        <f>BILANCA!E55</f>
        <v>103313.92</v>
      </c>
      <c r="E1033" s="1">
        <v>0</v>
      </c>
      <c r="F1033" s="1">
        <v>0</v>
      </c>
      <c r="G1033" s="2">
        <f t="shared" si="22"/>
        <v>15448.092000000001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143121</v>
      </c>
      <c r="D1041" s="1">
        <f>BILANCA!E63</f>
        <v>143120.72</v>
      </c>
      <c r="E1041" s="1">
        <v>0</v>
      </c>
      <c r="F1041" s="1">
        <v>0</v>
      </c>
      <c r="G1041" s="2">
        <f t="shared" si="22"/>
        <v>24903.021520000002</v>
      </c>
      <c r="H1041" s="2">
        <f t="shared" si="19"/>
        <v>0.27999999999883585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143121</v>
      </c>
      <c r="D1043" s="1">
        <f>BILANCA!E65</f>
        <v>143120.72</v>
      </c>
      <c r="E1043" s="1">
        <v>0</v>
      </c>
      <c r="F1043" s="1">
        <v>0</v>
      </c>
      <c r="G1043" s="2">
        <f t="shared" si="22"/>
        <v>25761.746399999996</v>
      </c>
      <c r="H1043" s="2">
        <f t="shared" si="19"/>
        <v>0.27999999999883585</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5584632</v>
      </c>
      <c r="D1046" s="1">
        <f>BILANCA!E68</f>
        <v>6028792.2000000002</v>
      </c>
      <c r="E1046" s="1">
        <v>0</v>
      </c>
      <c r="F1046" s="1">
        <v>0</v>
      </c>
      <c r="G1046" s="2">
        <f t="shared" si="22"/>
        <v>1111459.6332</v>
      </c>
      <c r="H1046" s="2">
        <f t="shared" si="19"/>
        <v>0.20000000018626451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4535797</v>
      </c>
      <c r="D1047" s="1">
        <f>BILANCA!E69</f>
        <v>4802089.08</v>
      </c>
      <c r="E1047" s="1">
        <v>0</v>
      </c>
      <c r="F1047" s="1">
        <v>0</v>
      </c>
      <c r="G1047" s="2">
        <f t="shared" si="22"/>
        <v>904958.41024</v>
      </c>
      <c r="H1047" s="2">
        <f t="shared" si="19"/>
        <v>8.0000000074505806E-2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4535774</v>
      </c>
      <c r="D1048" s="1">
        <f>BILANCA!E70</f>
        <v>4802066.46</v>
      </c>
      <c r="E1048" s="1">
        <v>0</v>
      </c>
      <c r="F1048" s="1">
        <v>0</v>
      </c>
      <c r="G1048" s="2">
        <f t="shared" si="22"/>
        <v>919093.94980000006</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4535774</v>
      </c>
      <c r="D1050" s="1">
        <f>BILANCA!E72</f>
        <v>4802066.46</v>
      </c>
      <c r="E1050" s="1">
        <v>0</v>
      </c>
      <c r="F1050" s="1">
        <v>0</v>
      </c>
      <c r="G1050" s="2">
        <f t="shared" si="22"/>
        <v>947373.76364000002</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v>
      </c>
      <c r="D1054" s="1">
        <f>BILANCA!E76</f>
        <v>22.62</v>
      </c>
      <c r="E1054" s="1">
        <v>0</v>
      </c>
      <c r="F1054" s="1">
        <v>0</v>
      </c>
      <c r="G1054" s="2">
        <f t="shared" si="22"/>
        <v>4.84504</v>
      </c>
      <c r="H1054" s="2">
        <f t="shared" si="19"/>
        <v>0.37999999999999901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208845</v>
      </c>
      <c r="D1056" s="1">
        <f>BILANCA!E78</f>
        <v>312310.40000000002</v>
      </c>
      <c r="E1056" s="1">
        <v>0</v>
      </c>
      <c r="F1056" s="1">
        <v>0</v>
      </c>
      <c r="G1056" s="2">
        <f t="shared" si="22"/>
        <v>60843.003400000001</v>
      </c>
      <c r="H1056" s="2">
        <f t="shared" si="19"/>
        <v>0.40000000002328306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205390</v>
      </c>
      <c r="D1060" s="1">
        <f>BILANCA!E82</f>
        <v>302332.23</v>
      </c>
      <c r="E1060" s="1">
        <v>0</v>
      </c>
      <c r="F1060" s="1">
        <v>0</v>
      </c>
      <c r="G1060" s="2">
        <f t="shared" si="22"/>
        <v>62374.193419999996</v>
      </c>
      <c r="H1060" s="2">
        <f t="shared" si="19"/>
        <v>0.22999999998137355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2159.89</v>
      </c>
      <c r="E1062" s="1">
        <v>0</v>
      </c>
      <c r="F1062" s="1">
        <v>0</v>
      </c>
      <c r="G1062" s="2">
        <f t="shared" si="22"/>
        <v>341.26261999999997</v>
      </c>
      <c r="H1062" s="2">
        <f t="shared" si="19"/>
        <v>0.11000000000012733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3455</v>
      </c>
      <c r="D1064" s="1">
        <f>BILANCA!E86</f>
        <v>7818.28</v>
      </c>
      <c r="E1064" s="1">
        <v>0</v>
      </c>
      <c r="F1064" s="1">
        <v>0</v>
      </c>
      <c r="G1064" s="2">
        <f t="shared" si="22"/>
        <v>1546.4163599999999</v>
      </c>
      <c r="H1064" s="2">
        <f t="shared" si="19"/>
        <v>0.27999999999974534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364708</v>
      </c>
      <c r="D1124" s="1">
        <f>BILANCA!E146</f>
        <v>396876.55</v>
      </c>
      <c r="E1124" s="1">
        <v>0</v>
      </c>
      <c r="F1124" s="1">
        <v>0</v>
      </c>
      <c r="G1124" s="2">
        <f t="shared" si="22"/>
        <v>163343.01509999996</v>
      </c>
      <c r="H1124" s="2">
        <f t="shared" si="23"/>
        <v>0.45000000001164153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153520</v>
      </c>
      <c r="D1127" s="1">
        <f>BILANCA!E149</f>
        <v>164696.15</v>
      </c>
      <c r="E1127" s="1">
        <v>0</v>
      </c>
      <c r="F1127" s="1">
        <v>0</v>
      </c>
      <c r="G1127" s="2">
        <f t="shared" si="22"/>
        <v>69539.371199999994</v>
      </c>
      <c r="H1127" s="2">
        <f t="shared" si="23"/>
        <v>0.14999999999417923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83588</v>
      </c>
      <c r="D1129" s="1">
        <f>BILANCA!E151</f>
        <v>164696.15</v>
      </c>
      <c r="E1129" s="1">
        <v>0</v>
      </c>
      <c r="F1129" s="1">
        <v>0</v>
      </c>
      <c r="G1129" s="2">
        <f t="shared" si="22"/>
        <v>60295.123799999994</v>
      </c>
      <c r="H1129" s="2">
        <f t="shared" si="23"/>
        <v>0.14999999999417923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69932</v>
      </c>
      <c r="D1133" s="1">
        <f>BILANCA!E155</f>
        <v>0</v>
      </c>
      <c r="E1133" s="1">
        <v>0</v>
      </c>
      <c r="F1133" s="1">
        <v>0</v>
      </c>
      <c r="G1133" s="2">
        <f t="shared" si="22"/>
        <v>10489.8</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211188</v>
      </c>
      <c r="D1138" s="1">
        <f>BILANCA!E160</f>
        <v>232180.4</v>
      </c>
      <c r="E1138" s="1">
        <v>0</v>
      </c>
      <c r="F1138" s="1">
        <v>0</v>
      </c>
      <c r="G1138" s="2">
        <f t="shared" si="22"/>
        <v>104710.064</v>
      </c>
      <c r="H1138" s="2">
        <f t="shared" si="23"/>
        <v>0.39999999999417923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475282</v>
      </c>
      <c r="D1148" s="1">
        <f>BILANCA!E170</f>
        <v>517516.17</v>
      </c>
      <c r="E1148" s="1">
        <v>0</v>
      </c>
      <c r="F1148" s="1">
        <v>0</v>
      </c>
      <c r="G1148" s="2">
        <f t="shared" si="22"/>
        <v>249201.86610000001</v>
      </c>
      <c r="H1148" s="2">
        <f t="shared" si="23"/>
        <v>0.16999999998370185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475282</v>
      </c>
      <c r="D1151" s="1">
        <f>BILANCA!E173</f>
        <v>517516.17</v>
      </c>
      <c r="E1151" s="1">
        <v>0</v>
      </c>
      <c r="F1151" s="1">
        <v>0</v>
      </c>
      <c r="G1151" s="2">
        <f t="shared" si="22"/>
        <v>253732.80911999999</v>
      </c>
      <c r="H1151" s="2">
        <f t="shared" si="23"/>
        <v>0.16999999998370185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6873877</v>
      </c>
      <c r="D1152" s="1">
        <f>BILANCA!E175</f>
        <v>7514994.9700000007</v>
      </c>
      <c r="E1152" s="1">
        <v>0</v>
      </c>
      <c r="F1152" s="1">
        <v>0</v>
      </c>
      <c r="G1152" s="2">
        <f t="shared" si="22"/>
        <v>3701753.5128600006</v>
      </c>
      <c r="H1152" s="2">
        <f t="shared" si="23"/>
        <v>2.9999999329447746E-2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688560</v>
      </c>
      <c r="D1153" s="1">
        <f>BILANCA!E176</f>
        <v>710431.15</v>
      </c>
      <c r="E1153" s="1">
        <v>0</v>
      </c>
      <c r="F1153" s="1">
        <v>0</v>
      </c>
      <c r="G1153" s="2">
        <f t="shared" si="22"/>
        <v>358601.79100000003</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688560</v>
      </c>
      <c r="D1154" s="1">
        <f>BILANCA!E177</f>
        <v>710431.15</v>
      </c>
      <c r="E1154" s="1">
        <v>0</v>
      </c>
      <c r="F1154" s="1">
        <v>0</v>
      </c>
      <c r="G1154" s="2">
        <f t="shared" si="22"/>
        <v>360711.21330000006</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557505</v>
      </c>
      <c r="D1155" s="1">
        <f>BILANCA!E178</f>
        <v>600015.92000000004</v>
      </c>
      <c r="E1155" s="1">
        <v>0</v>
      </c>
      <c r="F1155" s="1">
        <v>0</v>
      </c>
      <c r="G1155" s="2">
        <f t="shared" si="22"/>
        <v>302296.33648</v>
      </c>
      <c r="H1155" s="2">
        <f t="shared" si="23"/>
        <v>7.9999999958090484E-2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121749</v>
      </c>
      <c r="D1156" s="1">
        <f>BILANCA!E179</f>
        <v>95713.23</v>
      </c>
      <c r="E1156" s="1">
        <v>0</v>
      </c>
      <c r="F1156" s="1">
        <v>0</v>
      </c>
      <c r="G1156" s="2">
        <f t="shared" si="22"/>
        <v>54179.354579999992</v>
      </c>
      <c r="H1156" s="2">
        <f t="shared" si="23"/>
        <v>0.22999999999592546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1587</v>
      </c>
      <c r="D1157" s="1">
        <f>BILANCA!E180</f>
        <v>1028.3499999999999</v>
      </c>
      <c r="E1157" s="1">
        <v>0</v>
      </c>
      <c r="F1157" s="1">
        <v>0</v>
      </c>
      <c r="G1157" s="2">
        <f t="shared" si="22"/>
        <v>634.00379999999996</v>
      </c>
      <c r="H1157" s="2">
        <f t="shared" si="23"/>
        <v>0.34999999999990905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1587</v>
      </c>
      <c r="D1160" s="1">
        <f>BILANCA!E183</f>
        <v>1028.3499999999999</v>
      </c>
      <c r="E1160" s="1">
        <v>0</v>
      </c>
      <c r="F1160" s="1">
        <v>0</v>
      </c>
      <c r="G1160" s="2">
        <f t="shared" si="22"/>
        <v>644.93489999999997</v>
      </c>
      <c r="H1160" s="2">
        <f t="shared" si="23"/>
        <v>0.34999999999990905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7719</v>
      </c>
      <c r="D1165" s="1">
        <f>BILANCA!E188</f>
        <v>13673.65</v>
      </c>
      <c r="E1165" s="1">
        <v>0</v>
      </c>
      <c r="F1165" s="1">
        <v>0</v>
      </c>
      <c r="G1165" s="2">
        <f t="shared" si="22"/>
        <v>6382.0666000000001</v>
      </c>
      <c r="H1165" s="2">
        <f t="shared" si="23"/>
        <v>0.3500000000003638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6185317</v>
      </c>
      <c r="D1214" s="1">
        <f>BILANCA!E237</f>
        <v>6804563.8200000003</v>
      </c>
      <c r="E1214" s="1">
        <v>0</v>
      </c>
      <c r="F1214" s="1">
        <v>0</v>
      </c>
      <c r="G1214" s="2">
        <f t="shared" si="22"/>
        <v>4572516.71184</v>
      </c>
      <c r="H1214" s="2">
        <f t="shared" si="23"/>
        <v>0.17999999970197678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1351515</v>
      </c>
      <c r="D1215" s="1">
        <f>BILANCA!E238</f>
        <v>1645414.28</v>
      </c>
      <c r="E1215" s="1">
        <v>0</v>
      </c>
      <c r="F1215" s="1">
        <v>0</v>
      </c>
      <c r="G1215" s="2">
        <f t="shared" si="22"/>
        <v>1077023.7059200001</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1351515</v>
      </c>
      <c r="D1216" s="1">
        <f>BILANCA!E239</f>
        <v>1645414.28</v>
      </c>
      <c r="E1216" s="1">
        <v>0</v>
      </c>
      <c r="F1216" s="1">
        <v>0</v>
      </c>
      <c r="G1216" s="2">
        <f t="shared" si="22"/>
        <v>1081666.04948</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943346</v>
      </c>
      <c r="D1217" s="1">
        <f>BILANCA!E240</f>
        <v>1097918.79</v>
      </c>
      <c r="E1217" s="1">
        <v>0</v>
      </c>
      <c r="F1217" s="1">
        <v>0</v>
      </c>
      <c r="G1217" s="2">
        <f t="shared" si="22"/>
        <v>734568.95772000006</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408169</v>
      </c>
      <c r="D1218" s="1">
        <f>BILANCA!E241</f>
        <v>547495.49</v>
      </c>
      <c r="E1218" s="1">
        <v>0</v>
      </c>
      <c r="F1218" s="1">
        <v>0</v>
      </c>
      <c r="G1218" s="2">
        <f t="shared" si="22"/>
        <v>353242.59529999999</v>
      </c>
      <c r="H1218" s="2">
        <f t="shared" si="23"/>
        <v>0.48999999999068677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4469094</v>
      </c>
      <c r="D1222" s="1">
        <f>BILANCA!E245</f>
        <v>4762272.99</v>
      </c>
      <c r="E1222" s="1">
        <v>0</v>
      </c>
      <c r="F1222" s="1">
        <v>0</v>
      </c>
      <c r="G1222" s="2">
        <f t="shared" si="22"/>
        <v>3344479.9552199999</v>
      </c>
      <c r="H1222" s="2">
        <f t="shared" si="23"/>
        <v>9.9999997764825821E-3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5123615</v>
      </c>
      <c r="D1223" s="1">
        <f>BILANCA!E246</f>
        <v>5103507.57</v>
      </c>
      <c r="E1223" s="1">
        <v>0</v>
      </c>
      <c r="F1223" s="1">
        <v>0</v>
      </c>
      <c r="G1223" s="2">
        <f t="shared" si="22"/>
        <v>3679351.2335999999</v>
      </c>
      <c r="H1223" s="2">
        <f t="shared" si="23"/>
        <v>0.42999999970197678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5123615</v>
      </c>
      <c r="D1224" s="1">
        <f>BILANCA!E247</f>
        <v>5103507.57</v>
      </c>
      <c r="E1224" s="1">
        <v>0</v>
      </c>
      <c r="F1224" s="1">
        <v>0</v>
      </c>
      <c r="G1224" s="2">
        <f t="shared" si="22"/>
        <v>3694681.8637399999</v>
      </c>
      <c r="H1224" s="2">
        <f t="shared" si="23"/>
        <v>0.42999999970197678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654521</v>
      </c>
      <c r="D1227" s="1">
        <f>BILANCA!E250</f>
        <v>341234.57999999996</v>
      </c>
      <c r="E1227" s="1">
        <v>0</v>
      </c>
      <c r="F1227" s="1">
        <v>0</v>
      </c>
      <c r="G1227" s="2">
        <f t="shared" si="22"/>
        <v>326225.59904</v>
      </c>
      <c r="H1227" s="2">
        <f t="shared" si="23"/>
        <v>0.42000000004190952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449131</v>
      </c>
      <c r="D1229" s="1">
        <f>BILANCA!E252</f>
        <v>38902.35</v>
      </c>
      <c r="E1229" s="1">
        <v>0</v>
      </c>
      <c r="F1229" s="1">
        <v>0</v>
      </c>
      <c r="G1229" s="2">
        <f t="shared" si="22"/>
        <v>129626.1822</v>
      </c>
      <c r="H1229" s="2">
        <f t="shared" si="23"/>
        <v>0.34999999999854481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205390</v>
      </c>
      <c r="D1230" s="1">
        <f>BILANCA!E253</f>
        <v>302332.23</v>
      </c>
      <c r="E1230" s="1">
        <v>0</v>
      </c>
      <c r="F1230" s="1">
        <v>0</v>
      </c>
      <c r="G1230" s="2">
        <f t="shared" si="22"/>
        <v>200083.45162000001</v>
      </c>
      <c r="H1230" s="2">
        <f t="shared" si="23"/>
        <v>0.22999999998137355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364708</v>
      </c>
      <c r="D1232" s="1">
        <f>BILANCA!E255</f>
        <v>396876.55</v>
      </c>
      <c r="E1232" s="1">
        <v>0</v>
      </c>
      <c r="F1232" s="1">
        <v>0</v>
      </c>
      <c r="G1232" s="2">
        <f t="shared" si="22"/>
        <v>288456.81390000001</v>
      </c>
      <c r="H1232" s="2">
        <f t="shared" si="23"/>
        <v>0.45000000001164153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1778900</v>
      </c>
      <c r="D1236" s="1">
        <f>BILANCA!E259</f>
        <v>1778900.01</v>
      </c>
      <c r="E1236" s="1">
        <v>0</v>
      </c>
      <c r="F1236" s="1">
        <v>0</v>
      </c>
      <c r="G1236" s="2">
        <f t="shared" si="22"/>
        <v>1350185.10506</v>
      </c>
      <c r="H1236" s="2">
        <f t="shared" si="23"/>
        <v>1.0000000009313226E-2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1778900</v>
      </c>
      <c r="D1237" s="1">
        <f>BILANCA!E260</f>
        <v>1778900.01</v>
      </c>
      <c r="E1237" s="1">
        <v>0</v>
      </c>
      <c r="F1237" s="1">
        <v>0</v>
      </c>
      <c r="G1237" s="2">
        <f t="shared" si="22"/>
        <v>1355521.8050800001</v>
      </c>
      <c r="H1237" s="2">
        <f t="shared" si="23"/>
        <v>1.0000000009313226E-2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81932</v>
      </c>
      <c r="D1240" s="1">
        <f>BILANCA!E264</f>
        <v>232180.4</v>
      </c>
      <c r="E1240" s="1">
        <v>0</v>
      </c>
      <c r="F1240" s="1">
        <v>0</v>
      </c>
      <c r="G1240" s="2">
        <f t="shared" si="22"/>
        <v>140397.24960000001</v>
      </c>
      <c r="H1240" s="2">
        <f t="shared" si="23"/>
        <v>0.39999999999417923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282776</v>
      </c>
      <c r="D1241" s="1">
        <f>BILANCA!E265</f>
        <v>164696.15</v>
      </c>
      <c r="E1241" s="1">
        <v>0</v>
      </c>
      <c r="F1241" s="1">
        <v>0</v>
      </c>
      <c r="G1241" s="2">
        <f t="shared" si="22"/>
        <v>157939.42139999999</v>
      </c>
      <c r="H1241" s="2">
        <f t="shared" si="23"/>
        <v>0.14999999999417923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3452</v>
      </c>
      <c r="D1244" s="1">
        <f>BILANCA!E268</f>
        <v>0</v>
      </c>
      <c r="E1244" s="1">
        <v>0</v>
      </c>
      <c r="F1244" s="1">
        <v>0</v>
      </c>
      <c r="G1244" s="2">
        <f t="shared" si="24"/>
        <v>900.97199999999998</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v>
      </c>
      <c r="D1245" s="1">
        <f>BILANCA!E269</f>
        <v>7818.28</v>
      </c>
      <c r="E1245" s="1">
        <v>0</v>
      </c>
      <c r="F1245" s="1">
        <v>0</v>
      </c>
      <c r="G1245" s="2">
        <f t="shared" si="24"/>
        <v>4097.3027200000006</v>
      </c>
      <c r="H1245" s="2">
        <f t="shared" si="23"/>
        <v>0.27999999999974534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688560</v>
      </c>
      <c r="D1264" s="1">
        <f>BILANCA!E288</f>
        <v>710431.15</v>
      </c>
      <c r="E1264" s="1">
        <v>0</v>
      </c>
      <c r="F1264" s="1">
        <v>0</v>
      </c>
      <c r="G1264" s="2">
        <f t="shared" si="24"/>
        <v>592747.66630000004</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3452</v>
      </c>
      <c r="D1278" s="1">
        <f>BILANCA!E302</f>
        <v>0</v>
      </c>
      <c r="E1278" s="1">
        <v>0</v>
      </c>
      <c r="F1278" s="1">
        <v>0</v>
      </c>
      <c r="G1278" s="2">
        <f t="shared" si="24"/>
        <v>1018.3399999999999</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10481324</v>
      </c>
      <c r="D1401" s="1">
        <f>'RAS-funkcijski'!E107</f>
        <v>11839176.060000001</v>
      </c>
      <c r="E1401" s="1">
        <v>0</v>
      </c>
      <c r="F1401" s="1">
        <v>0</v>
      </c>
      <c r="G1401" s="2">
        <f t="shared" si="24"/>
        <v>3518446.6403600001</v>
      </c>
      <c r="H1401" s="2">
        <f t="shared" si="27"/>
        <v>6.0000000521540642E-2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10481324</v>
      </c>
      <c r="D1406" s="1">
        <f>'RAS-funkcijski'!E112</f>
        <v>11839176.060000001</v>
      </c>
      <c r="E1406" s="1">
        <v>0</v>
      </c>
      <c r="F1406" s="1">
        <v>0</v>
      </c>
      <c r="G1406" s="2">
        <f t="shared" si="24"/>
        <v>3689245.0209600003</v>
      </c>
      <c r="H1406" s="2">
        <f t="shared" si="27"/>
        <v>6.0000000521540642E-2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10481324</v>
      </c>
      <c r="D1435" s="13">
        <f>'RAS-funkcijski'!E141</f>
        <v>11839176.060000001</v>
      </c>
      <c r="E1435" s="13">
        <v>0</v>
      </c>
      <c r="F1435" s="13">
        <v>0</v>
      </c>
      <c r="G1435" s="14">
        <f t="shared" si="24"/>
        <v>4679875.6284400001</v>
      </c>
      <c r="H1435" s="14">
        <f t="shared" si="27"/>
        <v>6.0000000521540642E-2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44126.47</v>
      </c>
      <c r="D1436" s="6">
        <f>'P-VRIO'!E5</f>
        <v>202.88</v>
      </c>
      <c r="E1436" s="6">
        <v>0</v>
      </c>
      <c r="F1436" s="6">
        <v>0</v>
      </c>
      <c r="G1436" s="7">
        <f t="shared" si="24"/>
        <v>44.532230000000006</v>
      </c>
      <c r="H1436" s="7">
        <f t="shared" si="27"/>
        <v>0.5900000000011687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202.88</v>
      </c>
      <c r="E1437" s="1">
        <v>0</v>
      </c>
      <c r="F1437" s="1">
        <v>0</v>
      </c>
      <c r="G1437" s="2">
        <f t="shared" si="24"/>
        <v>0.81152000000000002</v>
      </c>
      <c r="H1437" s="2">
        <f t="shared" si="27"/>
        <v>0.12000000000000455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202.88</v>
      </c>
      <c r="E1438" s="1">
        <v>0</v>
      </c>
      <c r="F1438" s="1">
        <v>0</v>
      </c>
      <c r="G1438" s="2">
        <f t="shared" si="24"/>
        <v>1.2172799999999999</v>
      </c>
      <c r="H1438" s="2">
        <f t="shared" si="27"/>
        <v>0.12000000000000455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202.88</v>
      </c>
      <c r="E1440" s="1">
        <v>0</v>
      </c>
      <c r="F1440" s="1">
        <v>0</v>
      </c>
      <c r="G1440" s="2">
        <f t="shared" si="24"/>
        <v>2.0287999999999999</v>
      </c>
      <c r="H1440" s="2">
        <f t="shared" si="27"/>
        <v>0.12000000000000455</v>
      </c>
      <c r="I1440" s="10">
        <f t="shared" si="28"/>
        <v>0.24345600000000922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44126.47</v>
      </c>
      <c r="D1453" s="1">
        <f>'P-VRIO'!E22</f>
        <v>0</v>
      </c>
      <c r="E1453" s="1">
        <v>0</v>
      </c>
      <c r="F1453" s="1">
        <v>0</v>
      </c>
      <c r="G1453" s="2">
        <f t="shared" si="24"/>
        <v>794.27645999999993</v>
      </c>
      <c r="H1453" s="2">
        <f t="shared" si="27"/>
        <v>0.47000000000116415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44126.47</v>
      </c>
      <c r="D1454" s="1">
        <f>'P-VRIO'!E23</f>
        <v>0</v>
      </c>
      <c r="E1454" s="1">
        <v>0</v>
      </c>
      <c r="F1454" s="1">
        <v>0</v>
      </c>
      <c r="G1454" s="2">
        <f t="shared" si="24"/>
        <v>838.40292999999997</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44126.47</v>
      </c>
      <c r="D1456" s="1">
        <f>'P-VRIO'!E25</f>
        <v>0</v>
      </c>
      <c r="E1456" s="1">
        <v>0</v>
      </c>
      <c r="F1456" s="1">
        <v>0</v>
      </c>
      <c r="G1456" s="2">
        <f t="shared" si="24"/>
        <v>926.65587000000005</v>
      </c>
      <c r="H1456" s="2">
        <f t="shared" si="27"/>
        <v>0.47000000000116415</v>
      </c>
      <c r="I1456" s="10">
        <f t="shared" si="30"/>
        <v>435.5282589010788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688559.69</v>
      </c>
      <c r="D1480" s="6"/>
      <c r="E1480" s="6">
        <v>0</v>
      </c>
      <c r="F1480" s="6">
        <v>0</v>
      </c>
      <c r="G1480" s="7">
        <f t="shared" ref="G1480:G1580" si="34">B1480/1000*C1480</f>
        <v>688.55968999999993</v>
      </c>
      <c r="H1480" s="7">
        <f t="shared" ref="H1480:H1580" si="35">ABS(C1480-ROUND(C1480,0))</f>
        <v>0.31000000005587935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11979537.23</v>
      </c>
      <c r="D1481" s="1">
        <v>0</v>
      </c>
      <c r="E1481" s="1">
        <v>0</v>
      </c>
      <c r="F1481" s="1">
        <v>0</v>
      </c>
      <c r="G1481" s="2">
        <f t="shared" si="34"/>
        <v>23959.07446</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11749120.16</v>
      </c>
      <c r="D1483" s="1">
        <v>0</v>
      </c>
      <c r="E1483" s="1">
        <v>0</v>
      </c>
      <c r="F1483" s="1">
        <v>0</v>
      </c>
      <c r="G1483" s="2">
        <f t="shared" si="34"/>
        <v>46996.480640000002</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7138363.04</v>
      </c>
      <c r="D1484" s="1">
        <v>0</v>
      </c>
      <c r="E1484" s="1">
        <v>0</v>
      </c>
      <c r="F1484" s="1">
        <v>0</v>
      </c>
      <c r="G1484" s="2">
        <f t="shared" si="34"/>
        <v>35691.815200000005</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4311350.59</v>
      </c>
      <c r="D1485" s="1">
        <v>0</v>
      </c>
      <c r="E1485" s="1">
        <v>0</v>
      </c>
      <c r="F1485" s="1">
        <v>0</v>
      </c>
      <c r="G1485" s="2">
        <f t="shared" si="34"/>
        <v>25868.10354</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11234.55</v>
      </c>
      <c r="D1486" s="1">
        <v>0</v>
      </c>
      <c r="E1486" s="1">
        <v>0</v>
      </c>
      <c r="F1486" s="1">
        <v>0</v>
      </c>
      <c r="G1486" s="2">
        <f t="shared" si="34"/>
        <v>78.641849999999991</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51500</v>
      </c>
      <c r="D1489" s="1">
        <v>0</v>
      </c>
      <c r="E1489" s="1">
        <v>0</v>
      </c>
      <c r="F1489" s="1">
        <v>0</v>
      </c>
      <c r="G1489" s="2">
        <f t="shared" si="34"/>
        <v>515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15000</v>
      </c>
      <c r="D1490" s="1">
        <v>0</v>
      </c>
      <c r="E1490" s="1">
        <v>0</v>
      </c>
      <c r="F1490" s="1">
        <v>0</v>
      </c>
      <c r="G1490" s="2">
        <f t="shared" si="34"/>
        <v>165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221671.98</v>
      </c>
      <c r="D1491" s="1">
        <v>0</v>
      </c>
      <c r="E1491" s="1">
        <v>0</v>
      </c>
      <c r="F1491" s="1">
        <v>0</v>
      </c>
      <c r="G1491" s="2">
        <f t="shared" si="34"/>
        <v>2660.06376</v>
      </c>
      <c r="H1491" s="2">
        <f t="shared" si="35"/>
        <v>1.9999999989522621E-2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230417.07</v>
      </c>
      <c r="D1492" s="1">
        <v>0</v>
      </c>
      <c r="E1492" s="1">
        <v>0</v>
      </c>
      <c r="F1492" s="1">
        <v>0</v>
      </c>
      <c r="G1492" s="2">
        <f t="shared" si="34"/>
        <v>2995.42191</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11957665.770000001</v>
      </c>
      <c r="D1499" s="1">
        <v>0</v>
      </c>
      <c r="E1499" s="1">
        <v>0</v>
      </c>
      <c r="F1499" s="1">
        <v>0</v>
      </c>
      <c r="G1499" s="2">
        <f t="shared" si="34"/>
        <v>239153.31540000002</v>
      </c>
      <c r="H1499" s="2">
        <f t="shared" si="35"/>
        <v>0.22999999858438969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11727248.700000001</v>
      </c>
      <c r="D1501" s="1">
        <v>0</v>
      </c>
      <c r="E1501" s="1">
        <v>0</v>
      </c>
      <c r="F1501" s="1">
        <v>0</v>
      </c>
      <c r="G1501" s="2">
        <f t="shared" si="34"/>
        <v>257999.47140000001</v>
      </c>
      <c r="H1501" s="2">
        <f t="shared" si="35"/>
        <v>0.29999999888241291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7095851.6900000004</v>
      </c>
      <c r="D1502" s="1">
        <v>0</v>
      </c>
      <c r="E1502" s="1">
        <v>0</v>
      </c>
      <c r="F1502" s="1">
        <v>0</v>
      </c>
      <c r="G1502" s="2">
        <f t="shared" si="34"/>
        <v>163204.58887000001</v>
      </c>
      <c r="H1502" s="2">
        <f t="shared" si="35"/>
        <v>0.30999999959021807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4337386.75</v>
      </c>
      <c r="D1503" s="1">
        <v>0</v>
      </c>
      <c r="E1503" s="1">
        <v>0</v>
      </c>
      <c r="F1503" s="1">
        <v>0</v>
      </c>
      <c r="G1503" s="2">
        <f t="shared" si="34"/>
        <v>104097.28200000001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11792.94</v>
      </c>
      <c r="D1504" s="1">
        <v>0</v>
      </c>
      <c r="E1504" s="1">
        <v>0</v>
      </c>
      <c r="F1504" s="1">
        <v>0</v>
      </c>
      <c r="G1504" s="2">
        <f t="shared" si="34"/>
        <v>294.82350000000002</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51500</v>
      </c>
      <c r="D1507" s="1">
        <v>0</v>
      </c>
      <c r="E1507" s="1">
        <v>0</v>
      </c>
      <c r="F1507" s="1">
        <v>0</v>
      </c>
      <c r="G1507" s="2">
        <f t="shared" si="34"/>
        <v>1442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15000</v>
      </c>
      <c r="D1508" s="1">
        <v>0</v>
      </c>
      <c r="E1508" s="1">
        <v>0</v>
      </c>
      <c r="F1508" s="1">
        <v>0</v>
      </c>
      <c r="G1508" s="2">
        <f t="shared" si="34"/>
        <v>435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215717.32</v>
      </c>
      <c r="D1509" s="1">
        <v>0</v>
      </c>
      <c r="E1509" s="1">
        <v>0</v>
      </c>
      <c r="F1509" s="1">
        <v>0</v>
      </c>
      <c r="G1509" s="2">
        <f t="shared" si="34"/>
        <v>6471.5195999999996</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230417.07</v>
      </c>
      <c r="D1510" s="1">
        <v>0</v>
      </c>
      <c r="E1510" s="1">
        <v>0</v>
      </c>
      <c r="F1510" s="1">
        <v>0</v>
      </c>
      <c r="G1510" s="2">
        <f t="shared" si="34"/>
        <v>7142.9291700000003</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710431.14999999851</v>
      </c>
      <c r="D1517" s="1">
        <v>0</v>
      </c>
      <c r="E1517" s="1">
        <v>0</v>
      </c>
      <c r="F1517" s="1">
        <v>0</v>
      </c>
      <c r="G1517" s="2">
        <f t="shared" si="34"/>
        <v>26996.383699999944</v>
      </c>
      <c r="H1517" s="2">
        <f t="shared" si="35"/>
        <v>0.14999999850988388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710431.15</v>
      </c>
      <c r="D1576" s="1">
        <v>0</v>
      </c>
      <c r="E1576" s="1">
        <v>0</v>
      </c>
      <c r="F1576" s="1">
        <v>0</v>
      </c>
      <c r="G1576" s="2">
        <f t="shared" si="34"/>
        <v>68911.821550000008</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710431.15</v>
      </c>
      <c r="D1578" s="1">
        <v>0</v>
      </c>
      <c r="E1578" s="1">
        <v>0</v>
      </c>
      <c r="F1578" s="1">
        <v>0</v>
      </c>
      <c r="G1578" s="2">
        <f t="shared" si="34"/>
        <v>70332.683850000001</v>
      </c>
      <c r="H1578" s="2">
        <f t="shared" si="35"/>
        <v>0.15000000002328306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3121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10955689</v>
      </c>
      <c r="I16" s="172">
        <f>'PR-RAS'!E6</f>
        <v>12264458.109999999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9982193</v>
      </c>
      <c r="I17" s="172">
        <f>'PR-RAS'!E151</f>
        <v>11600273.710000001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4469094</v>
      </c>
      <c r="I18" s="172">
        <f>'PR-RAS'!E645</f>
        <v>4762272.9899999984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1289245</v>
      </c>
      <c r="I20" s="175">
        <f>BILANCA!E7</f>
        <v>1486202.7699999998</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5584632</v>
      </c>
      <c r="I21" s="177">
        <f>BILANCA!E68</f>
        <v>6028792.2000000002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688560</v>
      </c>
      <c r="I22" s="177">
        <f>BILANCA!E176</f>
        <v>710431.15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6185317</v>
      </c>
      <c r="I23" s="179">
        <f>BILANCA!E237</f>
        <v>6804563.8200000003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10481324</v>
      </c>
      <c r="I28" s="181">
        <f>'RAS-funkcijski'!E141</f>
        <v>11839176.060000001</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44126.47</v>
      </c>
      <c r="I29" s="175">
        <f>'P-VRIO'!E5</f>
        <v>202.88</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44126.47</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688559.69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710431.14999999851</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710431.15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5" zoomScaleNormal="100" workbookViewId="0">
      <selection activeCell="E643" sqref="E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10955689</v>
      </c>
      <c r="E6" s="53">
        <f>E7+E44+E50+E82+E106+E124+E133+E139</f>
        <v>12264458.109999999</v>
      </c>
      <c r="F6" s="54">
        <f t="shared" ref="F6:F131" si="0">IF(D6&lt;&gt;0,IF(E6/D6&gt;=100,"&gt;&gt;100",E6/D6*100),"-")</f>
        <v>111.94602283799769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965932</v>
      </c>
      <c r="E50" s="53">
        <f>E51+E54+E59+E62+E65+E68+E71+E74+E77</f>
        <v>2632316.6399999997</v>
      </c>
      <c r="F50" s="54">
        <f t="shared" si="0"/>
        <v>272.51572988574765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174710</v>
      </c>
      <c r="E54" s="53">
        <f t="shared" si="11"/>
        <v>242550.54</v>
      </c>
      <c r="F54" s="54">
        <f t="shared" si="0"/>
        <v>138.83037032797208</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165105</v>
      </c>
      <c r="E57" s="244">
        <v>242550.54</v>
      </c>
      <c r="F57" s="54">
        <f t="shared" si="0"/>
        <v>146.90684110111746</v>
      </c>
    </row>
    <row r="58" spans="1:6" ht="12.75" customHeight="1" x14ac:dyDescent="0.2">
      <c r="A58" s="55">
        <v>6324</v>
      </c>
      <c r="B58" s="88" t="s">
        <v>159</v>
      </c>
      <c r="C58" s="52" t="s">
        <v>160</v>
      </c>
      <c r="D58" s="244">
        <v>9605</v>
      </c>
      <c r="E58" s="244"/>
      <c r="F58" s="54">
        <f t="shared" si="0"/>
        <v>0</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8221</v>
      </c>
      <c r="E68" s="53">
        <f t="shared" si="15"/>
        <v>124932.32</v>
      </c>
      <c r="F68" s="54">
        <f t="shared" si="0"/>
        <v>1519.6730324778007</v>
      </c>
    </row>
    <row r="69" spans="1:6" ht="12.75" customHeight="1" x14ac:dyDescent="0.2">
      <c r="A69" s="55" t="s">
        <v>181</v>
      </c>
      <c r="B69" s="87" t="s">
        <v>182</v>
      </c>
      <c r="C69" s="52" t="s">
        <v>181</v>
      </c>
      <c r="D69" s="244">
        <v>8221</v>
      </c>
      <c r="E69" s="244">
        <v>124932.32</v>
      </c>
      <c r="F69" s="54">
        <f t="shared" si="0"/>
        <v>1519.6730324778007</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783001</v>
      </c>
      <c r="E77" s="53">
        <f t="shared" si="18"/>
        <v>2264833.7799999998</v>
      </c>
      <c r="F77" s="54">
        <f t="shared" si="0"/>
        <v>289.25043263035423</v>
      </c>
    </row>
    <row r="78" spans="1:6" ht="12.75" customHeight="1" x14ac:dyDescent="0.2">
      <c r="A78" s="55">
        <v>6391</v>
      </c>
      <c r="B78" s="87" t="s">
        <v>199</v>
      </c>
      <c r="C78" s="52" t="s">
        <v>200</v>
      </c>
      <c r="D78" s="244">
        <v>203924</v>
      </c>
      <c r="E78" s="244">
        <v>1558597.59</v>
      </c>
      <c r="F78" s="54">
        <f t="shared" si="0"/>
        <v>764.30316686608739</v>
      </c>
    </row>
    <row r="79" spans="1:6" ht="12.75" customHeight="1" x14ac:dyDescent="0.2">
      <c r="A79" s="55">
        <v>6392</v>
      </c>
      <c r="B79" s="87" t="s">
        <v>201</v>
      </c>
      <c r="C79" s="52" t="s">
        <v>202</v>
      </c>
      <c r="D79" s="244">
        <v>579077</v>
      </c>
      <c r="E79" s="244">
        <v>594378.07999999996</v>
      </c>
      <c r="F79" s="54">
        <f t="shared" si="0"/>
        <v>102.642322178225</v>
      </c>
    </row>
    <row r="80" spans="1:6" ht="24" x14ac:dyDescent="0.2">
      <c r="A80" s="55">
        <v>6393</v>
      </c>
      <c r="B80" s="87" t="s">
        <v>203</v>
      </c>
      <c r="C80" s="52" t="s">
        <v>204</v>
      </c>
      <c r="D80" s="244"/>
      <c r="E80" s="244">
        <v>111858.11</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771</v>
      </c>
      <c r="E82" s="53">
        <f t="shared" si="19"/>
        <v>2183.2000000000003</v>
      </c>
      <c r="F82" s="54">
        <f t="shared" si="0"/>
        <v>283.16472114137486</v>
      </c>
    </row>
    <row r="83" spans="1:6" ht="12.75" customHeight="1" x14ac:dyDescent="0.2">
      <c r="A83" s="55">
        <v>641</v>
      </c>
      <c r="B83" s="87" t="s">
        <v>209</v>
      </c>
      <c r="C83" s="52" t="s">
        <v>210</v>
      </c>
      <c r="D83" s="53">
        <f t="shared" ref="D83:E83" si="20">SUM(D84:D90)</f>
        <v>771</v>
      </c>
      <c r="E83" s="53">
        <f t="shared" si="20"/>
        <v>2183.2000000000003</v>
      </c>
      <c r="F83" s="54">
        <f t="shared" si="0"/>
        <v>283.16472114137486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380</v>
      </c>
      <c r="E85" s="244">
        <v>79.13</v>
      </c>
      <c r="F85" s="54">
        <f t="shared" si="0"/>
        <v>20.823684210526313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391</v>
      </c>
      <c r="E87" s="244">
        <v>2104.0700000000002</v>
      </c>
      <c r="F87" s="54">
        <f t="shared" si="0"/>
        <v>538.12531969309464</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1572982</v>
      </c>
      <c r="E106" s="53">
        <f t="shared" si="23"/>
        <v>2800</v>
      </c>
      <c r="F106" s="54">
        <f t="shared" si="0"/>
        <v>0.17800585130662652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1572982</v>
      </c>
      <c r="E112" s="53">
        <f t="shared" si="25"/>
        <v>2800</v>
      </c>
      <c r="F112" s="54">
        <f t="shared" si="0"/>
        <v>0.17800585130662652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1572982</v>
      </c>
      <c r="E117" s="244">
        <v>2800</v>
      </c>
      <c r="F117" s="54">
        <f t="shared" si="0"/>
        <v>0.17800585130662652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1498906</v>
      </c>
      <c r="E124" s="53">
        <f t="shared" si="27"/>
        <v>2204252.4</v>
      </c>
      <c r="F124" s="54">
        <f t="shared" si="0"/>
        <v>147.05741387385197</v>
      </c>
    </row>
    <row r="125" spans="1:6" ht="12.75" customHeight="1" x14ac:dyDescent="0.2">
      <c r="A125" s="55">
        <v>661</v>
      </c>
      <c r="B125" s="88" t="s">
        <v>293</v>
      </c>
      <c r="C125" s="52" t="s">
        <v>294</v>
      </c>
      <c r="D125" s="53">
        <f t="shared" ref="D125:E125" si="28">SUM(D126:D127)</f>
        <v>1498906</v>
      </c>
      <c r="E125" s="53">
        <f t="shared" si="28"/>
        <v>2204252.4</v>
      </c>
      <c r="F125" s="54">
        <f t="shared" si="0"/>
        <v>147.05741387385197</v>
      </c>
    </row>
    <row r="126" spans="1:6" ht="12.75" customHeight="1" x14ac:dyDescent="0.2">
      <c r="A126" s="55">
        <v>6614</v>
      </c>
      <c r="B126" s="88" t="s">
        <v>295</v>
      </c>
      <c r="C126" s="52" t="s">
        <v>296</v>
      </c>
      <c r="D126" s="244">
        <v>6945</v>
      </c>
      <c r="E126" s="244">
        <v>1720</v>
      </c>
      <c r="F126" s="54">
        <f t="shared" si="0"/>
        <v>24.766018718502519</v>
      </c>
    </row>
    <row r="127" spans="1:6" ht="12.75" customHeight="1" x14ac:dyDescent="0.2">
      <c r="A127" s="55">
        <v>6615</v>
      </c>
      <c r="B127" s="88" t="s">
        <v>297</v>
      </c>
      <c r="C127" s="52" t="s">
        <v>298</v>
      </c>
      <c r="D127" s="244">
        <v>1491961</v>
      </c>
      <c r="E127" s="244">
        <v>2202532.4</v>
      </c>
      <c r="F127" s="54">
        <f t="shared" si="0"/>
        <v>147.6266738875882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6917098</v>
      </c>
      <c r="E133" s="53">
        <f t="shared" si="30"/>
        <v>7422905.8700000001</v>
      </c>
      <c r="F133" s="54">
        <f t="shared" ref="F133:F223" si="31">IF(D133&lt;&gt;0,IF(E133/D133&gt;=100,"&gt;&gt;100",E133/D133*100),"-")</f>
        <v>107.31242885383436</v>
      </c>
    </row>
    <row r="134" spans="1:6" ht="24" x14ac:dyDescent="0.2">
      <c r="A134" s="55">
        <v>671</v>
      </c>
      <c r="B134" s="234" t="s">
        <v>311</v>
      </c>
      <c r="C134" s="52" t="s">
        <v>312</v>
      </c>
      <c r="D134" s="53">
        <f t="shared" ref="D134:E134" si="32">SUM(D135:D137)</f>
        <v>6917098</v>
      </c>
      <c r="E134" s="53">
        <f t="shared" si="32"/>
        <v>7422905.8700000001</v>
      </c>
      <c r="F134" s="54">
        <f t="shared" si="31"/>
        <v>107.31242885383436</v>
      </c>
    </row>
    <row r="135" spans="1:6" ht="12.75" customHeight="1" x14ac:dyDescent="0.2">
      <c r="A135" s="55">
        <v>6711</v>
      </c>
      <c r="B135" s="87" t="s">
        <v>313</v>
      </c>
      <c r="C135" s="52" t="s">
        <v>314</v>
      </c>
      <c r="D135" s="244">
        <v>6917098</v>
      </c>
      <c r="E135" s="244">
        <v>7422905.8700000001</v>
      </c>
      <c r="F135" s="54">
        <f t="shared" si="31"/>
        <v>107.31242885383436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9982193</v>
      </c>
      <c r="E151" s="53">
        <f t="shared" si="35"/>
        <v>11600273.710000001</v>
      </c>
      <c r="F151" s="54">
        <f t="shared" si="31"/>
        <v>116.20967166232911</v>
      </c>
    </row>
    <row r="152" spans="1:6" ht="12.75" customHeight="1" x14ac:dyDescent="0.2">
      <c r="A152" s="55">
        <v>31</v>
      </c>
      <c r="B152" s="87" t="s">
        <v>346</v>
      </c>
      <c r="C152" s="52" t="s">
        <v>347</v>
      </c>
      <c r="D152" s="53">
        <f t="shared" ref="D152:E152" si="36">D153+D158+D159</f>
        <v>6258719</v>
      </c>
      <c r="E152" s="53">
        <f t="shared" si="36"/>
        <v>7101537.6999999993</v>
      </c>
      <c r="F152" s="54">
        <f t="shared" si="31"/>
        <v>113.46631315449693</v>
      </c>
    </row>
    <row r="153" spans="1:6" ht="12.75" customHeight="1" x14ac:dyDescent="0.2">
      <c r="A153" s="55">
        <v>311</v>
      </c>
      <c r="B153" s="87" t="s">
        <v>348</v>
      </c>
      <c r="C153" s="52" t="s">
        <v>349</v>
      </c>
      <c r="D153" s="53">
        <f t="shared" ref="D153:E153" si="37">SUM(D154:D157)</f>
        <v>5280083</v>
      </c>
      <c r="E153" s="53">
        <f t="shared" si="37"/>
        <v>5988740.7699999996</v>
      </c>
      <c r="F153" s="54">
        <f t="shared" si="31"/>
        <v>113.42133769488092</v>
      </c>
    </row>
    <row r="154" spans="1:6" ht="12.75" customHeight="1" x14ac:dyDescent="0.2">
      <c r="A154" s="55">
        <v>3111</v>
      </c>
      <c r="B154" s="87" t="s">
        <v>350</v>
      </c>
      <c r="C154" s="52" t="s">
        <v>351</v>
      </c>
      <c r="D154" s="244">
        <v>5280083</v>
      </c>
      <c r="E154" s="244">
        <v>5988740.7699999996</v>
      </c>
      <c r="F154" s="54">
        <f t="shared" si="31"/>
        <v>113.42133769488092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120180</v>
      </c>
      <c r="E158" s="244">
        <v>162193.49</v>
      </c>
      <c r="F158" s="54">
        <f t="shared" si="31"/>
        <v>134.95880346147445</v>
      </c>
    </row>
    <row r="159" spans="1:6" ht="12.75" customHeight="1" x14ac:dyDescent="0.2">
      <c r="A159" s="55">
        <v>313</v>
      </c>
      <c r="B159" s="87" t="s">
        <v>360</v>
      </c>
      <c r="C159" s="52" t="s">
        <v>361</v>
      </c>
      <c r="D159" s="53">
        <f t="shared" ref="D159:E159" si="38">SUM(D160:D162)</f>
        <v>858456</v>
      </c>
      <c r="E159" s="53">
        <f t="shared" si="38"/>
        <v>950603.44</v>
      </c>
      <c r="F159" s="54">
        <f t="shared" si="31"/>
        <v>110.73409004072428</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858456</v>
      </c>
      <c r="E161" s="244">
        <v>950603.44</v>
      </c>
      <c r="F161" s="54">
        <f t="shared" si="31"/>
        <v>110.73409004072428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3654341</v>
      </c>
      <c r="E163" s="53">
        <f t="shared" si="39"/>
        <v>4416109.55</v>
      </c>
      <c r="F163" s="54">
        <f t="shared" si="31"/>
        <v>120.84557927133784</v>
      </c>
    </row>
    <row r="164" spans="1:6" ht="12.75" customHeight="1" x14ac:dyDescent="0.2">
      <c r="A164" s="55">
        <v>321</v>
      </c>
      <c r="B164" s="87" t="s">
        <v>369</v>
      </c>
      <c r="C164" s="52" t="s">
        <v>370</v>
      </c>
      <c r="D164" s="53">
        <f t="shared" ref="D164:E164" si="40">SUM(D165:D168)</f>
        <v>543030</v>
      </c>
      <c r="E164" s="53">
        <f t="shared" si="40"/>
        <v>887893.79</v>
      </c>
      <c r="F164" s="54">
        <f t="shared" si="31"/>
        <v>163.50731819604812</v>
      </c>
    </row>
    <row r="165" spans="1:6" ht="12.75" customHeight="1" x14ac:dyDescent="0.2">
      <c r="A165" s="55">
        <v>3211</v>
      </c>
      <c r="B165" s="87" t="s">
        <v>371</v>
      </c>
      <c r="C165" s="52" t="s">
        <v>372</v>
      </c>
      <c r="D165" s="244">
        <v>425044</v>
      </c>
      <c r="E165" s="244">
        <v>722891.88</v>
      </c>
      <c r="F165" s="54">
        <f t="shared" si="31"/>
        <v>170.07459933559821</v>
      </c>
    </row>
    <row r="166" spans="1:6" ht="12.75" customHeight="1" x14ac:dyDescent="0.2">
      <c r="A166" s="55">
        <v>3212</v>
      </c>
      <c r="B166" s="87" t="s">
        <v>373</v>
      </c>
      <c r="C166" s="52" t="s">
        <v>374</v>
      </c>
      <c r="D166" s="244">
        <v>113524</v>
      </c>
      <c r="E166" s="244">
        <v>126898.78</v>
      </c>
      <c r="F166" s="54">
        <f t="shared" si="31"/>
        <v>111.78145590359748</v>
      </c>
    </row>
    <row r="167" spans="1:6" ht="12.75" customHeight="1" x14ac:dyDescent="0.2">
      <c r="A167" s="55">
        <v>3213</v>
      </c>
      <c r="B167" s="87" t="s">
        <v>375</v>
      </c>
      <c r="C167" s="52" t="s">
        <v>376</v>
      </c>
      <c r="D167" s="244">
        <v>4462</v>
      </c>
      <c r="E167" s="244">
        <v>38023.129999999997</v>
      </c>
      <c r="F167" s="54">
        <f t="shared" si="31"/>
        <v>852.15441506051093</v>
      </c>
    </row>
    <row r="168" spans="1:6" ht="12.75" customHeight="1" x14ac:dyDescent="0.2">
      <c r="A168" s="55">
        <v>3214</v>
      </c>
      <c r="B168" s="87" t="s">
        <v>377</v>
      </c>
      <c r="C168" s="52" t="s">
        <v>378</v>
      </c>
      <c r="D168" s="244"/>
      <c r="E168" s="244">
        <v>80</v>
      </c>
      <c r="F168" s="54" t="str">
        <f t="shared" si="31"/>
        <v>-</v>
      </c>
    </row>
    <row r="169" spans="1:6" ht="12.75" customHeight="1" x14ac:dyDescent="0.2">
      <c r="A169" s="55">
        <v>322</v>
      </c>
      <c r="B169" s="87" t="s">
        <v>379</v>
      </c>
      <c r="C169" s="52" t="s">
        <v>380</v>
      </c>
      <c r="D169" s="53">
        <f t="shared" ref="D169:E169" si="41">SUM(D170:D176)</f>
        <v>181257</v>
      </c>
      <c r="E169" s="53">
        <f t="shared" si="41"/>
        <v>202538.38999999998</v>
      </c>
      <c r="F169" s="54">
        <f t="shared" si="31"/>
        <v>111.74100310608692</v>
      </c>
    </row>
    <row r="170" spans="1:6" ht="12.75" customHeight="1" x14ac:dyDescent="0.2">
      <c r="A170" s="55">
        <v>3221</v>
      </c>
      <c r="B170" s="87" t="s">
        <v>381</v>
      </c>
      <c r="C170" s="52" t="s">
        <v>382</v>
      </c>
      <c r="D170" s="244">
        <v>82134</v>
      </c>
      <c r="E170" s="244">
        <v>82597.73</v>
      </c>
      <c r="F170" s="54">
        <f t="shared" si="31"/>
        <v>100.56460174836243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70564</v>
      </c>
      <c r="E172" s="244">
        <v>91990.79</v>
      </c>
      <c r="F172" s="54">
        <f t="shared" si="31"/>
        <v>130.36504449861118</v>
      </c>
    </row>
    <row r="173" spans="1:6" ht="12.75" customHeight="1" x14ac:dyDescent="0.2">
      <c r="A173" s="55">
        <v>3224</v>
      </c>
      <c r="B173" s="87" t="s">
        <v>387</v>
      </c>
      <c r="C173" s="52" t="s">
        <v>388</v>
      </c>
      <c r="D173" s="244">
        <v>294</v>
      </c>
      <c r="E173" s="244">
        <v>15052.15</v>
      </c>
      <c r="F173" s="54">
        <f t="shared" si="31"/>
        <v>5119.7789115646256</v>
      </c>
    </row>
    <row r="174" spans="1:6" ht="12.75" customHeight="1" x14ac:dyDescent="0.2">
      <c r="A174" s="55">
        <v>3225</v>
      </c>
      <c r="B174" s="87" t="s">
        <v>389</v>
      </c>
      <c r="C174" s="52" t="s">
        <v>390</v>
      </c>
      <c r="D174" s="244">
        <v>25488</v>
      </c>
      <c r="E174" s="244">
        <v>12547.72</v>
      </c>
      <c r="F174" s="54">
        <f t="shared" si="31"/>
        <v>49.229912115505329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2777</v>
      </c>
      <c r="E176" s="244">
        <v>350</v>
      </c>
      <c r="F176" s="54">
        <f t="shared" si="31"/>
        <v>12.603528988116672</v>
      </c>
    </row>
    <row r="177" spans="1:6" ht="12.75" customHeight="1" x14ac:dyDescent="0.2">
      <c r="A177" s="55">
        <v>323</v>
      </c>
      <c r="B177" s="87" t="s">
        <v>395</v>
      </c>
      <c r="C177" s="52" t="s">
        <v>396</v>
      </c>
      <c r="D177" s="53">
        <f t="shared" ref="D177:E177" si="42">SUM(D178:D186)</f>
        <v>2756493</v>
      </c>
      <c r="E177" s="53">
        <f t="shared" si="42"/>
        <v>3055341.1999999997</v>
      </c>
      <c r="F177" s="54">
        <f t="shared" si="31"/>
        <v>110.84160924769262</v>
      </c>
    </row>
    <row r="178" spans="1:6" ht="12.75" customHeight="1" x14ac:dyDescent="0.2">
      <c r="A178" s="55">
        <v>3231</v>
      </c>
      <c r="B178" s="87" t="s">
        <v>397</v>
      </c>
      <c r="C178" s="52" t="s">
        <v>398</v>
      </c>
      <c r="D178" s="244">
        <v>135023</v>
      </c>
      <c r="E178" s="244">
        <v>107545.22</v>
      </c>
      <c r="F178" s="54">
        <f t="shared" si="31"/>
        <v>79.649556001570105</v>
      </c>
    </row>
    <row r="179" spans="1:6" ht="12.75" customHeight="1" x14ac:dyDescent="0.2">
      <c r="A179" s="55">
        <v>3232</v>
      </c>
      <c r="B179" s="87" t="s">
        <v>399</v>
      </c>
      <c r="C179" s="52" t="s">
        <v>400</v>
      </c>
      <c r="D179" s="244">
        <v>29346</v>
      </c>
      <c r="E179" s="244">
        <v>36914.83</v>
      </c>
      <c r="F179" s="54">
        <f t="shared" si="31"/>
        <v>125.79169222381246</v>
      </c>
    </row>
    <row r="180" spans="1:6" ht="12.75" customHeight="1" x14ac:dyDescent="0.2">
      <c r="A180" s="55">
        <v>3233</v>
      </c>
      <c r="B180" s="87" t="s">
        <v>401</v>
      </c>
      <c r="C180" s="52" t="s">
        <v>402</v>
      </c>
      <c r="D180" s="244">
        <v>28792</v>
      </c>
      <c r="E180" s="244">
        <v>39034.25</v>
      </c>
      <c r="F180" s="54">
        <f t="shared" si="31"/>
        <v>135.57324951375384</v>
      </c>
    </row>
    <row r="181" spans="1:6" ht="12.75" customHeight="1" x14ac:dyDescent="0.2">
      <c r="A181" s="55">
        <v>3234</v>
      </c>
      <c r="B181" s="87" t="s">
        <v>403</v>
      </c>
      <c r="C181" s="52" t="s">
        <v>404</v>
      </c>
      <c r="D181" s="244">
        <v>19348</v>
      </c>
      <c r="E181" s="244">
        <v>22274.83</v>
      </c>
      <c r="F181" s="54">
        <f t="shared" si="31"/>
        <v>115.12729997932605</v>
      </c>
    </row>
    <row r="182" spans="1:6" ht="12.75" customHeight="1" x14ac:dyDescent="0.2">
      <c r="A182" s="55">
        <v>3235</v>
      </c>
      <c r="B182" s="87" t="s">
        <v>405</v>
      </c>
      <c r="C182" s="52" t="s">
        <v>406</v>
      </c>
      <c r="D182" s="244">
        <v>605147</v>
      </c>
      <c r="E182" s="244">
        <v>602789.37</v>
      </c>
      <c r="F182" s="54">
        <f t="shared" si="31"/>
        <v>99.61040375313766</v>
      </c>
    </row>
    <row r="183" spans="1:6" ht="12.75" customHeight="1" x14ac:dyDescent="0.2">
      <c r="A183" s="55">
        <v>3236</v>
      </c>
      <c r="B183" s="87" t="s">
        <v>407</v>
      </c>
      <c r="C183" s="52" t="s">
        <v>408</v>
      </c>
      <c r="D183" s="244">
        <v>9384</v>
      </c>
      <c r="E183" s="244">
        <v>8648.7000000000007</v>
      </c>
      <c r="F183" s="54">
        <f t="shared" si="31"/>
        <v>92.164322250639401</v>
      </c>
    </row>
    <row r="184" spans="1:6" ht="12.75" customHeight="1" x14ac:dyDescent="0.2">
      <c r="A184" s="55">
        <v>3237</v>
      </c>
      <c r="B184" s="87" t="s">
        <v>409</v>
      </c>
      <c r="C184" s="52" t="s">
        <v>410</v>
      </c>
      <c r="D184" s="244">
        <v>1259032</v>
      </c>
      <c r="E184" s="244">
        <v>1818650.24</v>
      </c>
      <c r="F184" s="54">
        <f t="shared" si="31"/>
        <v>144.44829360969379</v>
      </c>
    </row>
    <row r="185" spans="1:6" ht="12.75" customHeight="1" x14ac:dyDescent="0.2">
      <c r="A185" s="55">
        <v>3238</v>
      </c>
      <c r="B185" s="87" t="s">
        <v>411</v>
      </c>
      <c r="C185" s="52" t="s">
        <v>412</v>
      </c>
      <c r="D185" s="244">
        <v>20438</v>
      </c>
      <c r="E185" s="244">
        <v>26624.65</v>
      </c>
      <c r="F185" s="54">
        <f t="shared" si="31"/>
        <v>130.27032977786476</v>
      </c>
    </row>
    <row r="186" spans="1:6" ht="12.75" customHeight="1" x14ac:dyDescent="0.2">
      <c r="A186" s="55">
        <v>3239</v>
      </c>
      <c r="B186" s="87" t="s">
        <v>413</v>
      </c>
      <c r="C186" s="52" t="s">
        <v>414</v>
      </c>
      <c r="D186" s="244">
        <v>649983</v>
      </c>
      <c r="E186" s="244">
        <v>392859.11</v>
      </c>
      <c r="F186" s="54">
        <f t="shared" si="31"/>
        <v>60.441443853146929</v>
      </c>
    </row>
    <row r="187" spans="1:6" ht="12.75" customHeight="1" x14ac:dyDescent="0.2">
      <c r="A187" s="55">
        <v>324</v>
      </c>
      <c r="B187" s="87" t="s">
        <v>415</v>
      </c>
      <c r="C187" s="52" t="s">
        <v>416</v>
      </c>
      <c r="D187" s="244">
        <v>86469</v>
      </c>
      <c r="E187" s="244">
        <v>122163.7</v>
      </c>
      <c r="F187" s="54">
        <f t="shared" si="31"/>
        <v>141.28034324439972</v>
      </c>
    </row>
    <row r="188" spans="1:6" ht="12.75" customHeight="1" x14ac:dyDescent="0.2">
      <c r="A188" s="55">
        <v>329</v>
      </c>
      <c r="B188" s="87" t="s">
        <v>417</v>
      </c>
      <c r="C188" s="52" t="s">
        <v>418</v>
      </c>
      <c r="D188" s="53">
        <f t="shared" ref="D188:E188" si="43">SUM(D189:D195)</f>
        <v>87092</v>
      </c>
      <c r="E188" s="53">
        <f t="shared" si="43"/>
        <v>148172.46999999997</v>
      </c>
      <c r="F188" s="54">
        <f t="shared" si="31"/>
        <v>170.1332728608827</v>
      </c>
    </row>
    <row r="189" spans="1:6" ht="12.75" customHeight="1" x14ac:dyDescent="0.2">
      <c r="A189" s="55">
        <v>3291</v>
      </c>
      <c r="B189" s="234" t="s">
        <v>419</v>
      </c>
      <c r="C189" s="52" t="s">
        <v>420</v>
      </c>
      <c r="D189" s="244">
        <v>40817</v>
      </c>
      <c r="E189" s="244">
        <v>33692.31</v>
      </c>
      <c r="F189" s="54">
        <f t="shared" si="31"/>
        <v>82.544797510841065</v>
      </c>
    </row>
    <row r="190" spans="1:6" ht="12.75" customHeight="1" x14ac:dyDescent="0.2">
      <c r="A190" s="55">
        <v>3292</v>
      </c>
      <c r="B190" s="87" t="s">
        <v>421</v>
      </c>
      <c r="C190" s="52" t="s">
        <v>422</v>
      </c>
      <c r="D190" s="244">
        <v>18326</v>
      </c>
      <c r="E190" s="244">
        <v>7868.36</v>
      </c>
      <c r="F190" s="54">
        <f t="shared" si="31"/>
        <v>42.935501473316592</v>
      </c>
    </row>
    <row r="191" spans="1:6" ht="12.75" customHeight="1" x14ac:dyDescent="0.2">
      <c r="A191" s="55">
        <v>3293</v>
      </c>
      <c r="B191" s="87" t="s">
        <v>423</v>
      </c>
      <c r="C191" s="52" t="s">
        <v>424</v>
      </c>
      <c r="D191" s="244">
        <v>9561</v>
      </c>
      <c r="E191" s="244">
        <v>82341.179999999993</v>
      </c>
      <c r="F191" s="54">
        <f t="shared" si="31"/>
        <v>861.21932852212103</v>
      </c>
    </row>
    <row r="192" spans="1:6" ht="12.75" customHeight="1" x14ac:dyDescent="0.2">
      <c r="A192" s="55">
        <v>3294</v>
      </c>
      <c r="B192" s="87" t="s">
        <v>425</v>
      </c>
      <c r="C192" s="52" t="s">
        <v>426</v>
      </c>
      <c r="D192" s="244">
        <v>200</v>
      </c>
      <c r="E192" s="244">
        <v>1684.37</v>
      </c>
      <c r="F192" s="54">
        <f t="shared" si="31"/>
        <v>842.18499999999995</v>
      </c>
    </row>
    <row r="193" spans="1:6" ht="12.75" customHeight="1" x14ac:dyDescent="0.2">
      <c r="A193" s="55">
        <v>3295</v>
      </c>
      <c r="B193" s="87" t="s">
        <v>427</v>
      </c>
      <c r="C193" s="52" t="s">
        <v>428</v>
      </c>
      <c r="D193" s="244">
        <v>16951</v>
      </c>
      <c r="E193" s="244">
        <v>21102.5</v>
      </c>
      <c r="F193" s="54">
        <f t="shared" si="31"/>
        <v>124.49118046132972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1237</v>
      </c>
      <c r="E195" s="244">
        <v>1483.75</v>
      </c>
      <c r="F195" s="54">
        <f t="shared" si="31"/>
        <v>119.94745351657234</v>
      </c>
    </row>
    <row r="196" spans="1:6" ht="12.75" customHeight="1" x14ac:dyDescent="0.2">
      <c r="A196" s="55">
        <v>34</v>
      </c>
      <c r="B196" s="234" t="s">
        <v>433</v>
      </c>
      <c r="C196" s="52" t="s">
        <v>434</v>
      </c>
      <c r="D196" s="53">
        <f t="shared" ref="D196:E196" si="44">D197+D202+D210</f>
        <v>17133</v>
      </c>
      <c r="E196" s="53">
        <f t="shared" si="44"/>
        <v>16126.460000000001</v>
      </c>
      <c r="F196" s="54">
        <f t="shared" si="31"/>
        <v>94.125138621373964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17133</v>
      </c>
      <c r="E210" s="53">
        <f t="shared" si="47"/>
        <v>16126.460000000001</v>
      </c>
      <c r="F210" s="54">
        <f t="shared" si="31"/>
        <v>94.125138621373964</v>
      </c>
    </row>
    <row r="211" spans="1:6" ht="12.75" customHeight="1" x14ac:dyDescent="0.2">
      <c r="A211" s="55">
        <v>3431</v>
      </c>
      <c r="B211" s="234" t="s">
        <v>463</v>
      </c>
      <c r="C211" s="52" t="s">
        <v>464</v>
      </c>
      <c r="D211" s="244">
        <v>13024</v>
      </c>
      <c r="E211" s="244">
        <v>11234.55</v>
      </c>
      <c r="F211" s="54">
        <f t="shared" si="31"/>
        <v>86.260365479115478</v>
      </c>
    </row>
    <row r="212" spans="1:6" ht="12.75" customHeight="1" x14ac:dyDescent="0.2">
      <c r="A212" s="55">
        <v>3432</v>
      </c>
      <c r="B212" s="87" t="s">
        <v>465</v>
      </c>
      <c r="C212" s="52" t="s">
        <v>466</v>
      </c>
      <c r="D212" s="244">
        <v>4084</v>
      </c>
      <c r="E212" s="244">
        <v>4890.79</v>
      </c>
      <c r="F212" s="54">
        <f t="shared" si="31"/>
        <v>119.7548971596474</v>
      </c>
    </row>
    <row r="213" spans="1:6" ht="12.75" customHeight="1" x14ac:dyDescent="0.2">
      <c r="A213" s="55">
        <v>3433</v>
      </c>
      <c r="B213" s="87" t="s">
        <v>467</v>
      </c>
      <c r="C213" s="52" t="s">
        <v>468</v>
      </c>
      <c r="D213" s="244">
        <v>25</v>
      </c>
      <c r="E213" s="244">
        <v>1.1200000000000001</v>
      </c>
      <c r="F213" s="54">
        <f t="shared" si="31"/>
        <v>4.4800000000000004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52000</v>
      </c>
      <c r="E252" s="53">
        <f t="shared" si="63"/>
        <v>51500</v>
      </c>
      <c r="F252" s="54">
        <f t="shared" ref="F252:F258" si="64">IF(D252&lt;&gt;0,IF(E252/D252&gt;=100,"&gt;&gt;100",E252/D252*100),"-")</f>
        <v>99.038461538461547</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52000</v>
      </c>
      <c r="E259" s="53">
        <f t="shared" si="66"/>
        <v>51500</v>
      </c>
      <c r="F259" s="54">
        <f t="shared" ref="F259:F262" si="67">IF(D259&lt;&gt;0,IF(E259/D259&gt;=100,"&gt;&gt;100",E259/D259*100),"-")</f>
        <v>99.038461538461547</v>
      </c>
    </row>
    <row r="260" spans="1:6" ht="12.75" customHeight="1" x14ac:dyDescent="0.2">
      <c r="A260" s="55">
        <v>3721</v>
      </c>
      <c r="B260" s="87" t="s">
        <v>557</v>
      </c>
      <c r="C260" s="52" t="s">
        <v>558</v>
      </c>
      <c r="D260" s="244">
        <v>52000</v>
      </c>
      <c r="E260" s="244">
        <v>51500</v>
      </c>
      <c r="F260" s="54">
        <f t="shared" si="67"/>
        <v>99.038461538461547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15000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15000</v>
      </c>
      <c r="F273" s="54" t="str">
        <f t="shared" ref="F273:F284" si="74">IF(D273&lt;&gt;0,IF(E273/D273&gt;=100,"&gt;&gt;100",E273/D273*100),"-")</f>
        <v>-</v>
      </c>
    </row>
    <row r="274" spans="1:6" ht="12.75" customHeight="1" x14ac:dyDescent="0.2">
      <c r="A274" s="55">
        <v>3831</v>
      </c>
      <c r="B274" s="87" t="s">
        <v>585</v>
      </c>
      <c r="C274" s="52" t="s">
        <v>586</v>
      </c>
      <c r="D274" s="244"/>
      <c r="E274" s="244">
        <v>15000</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143121</v>
      </c>
      <c r="E285" s="244">
        <v>143121</v>
      </c>
      <c r="F285" s="54">
        <f t="shared" ref="F285:F296" si="76">IF(D285&lt;&gt;0,IF(E285/D285&gt;=100,"&gt;&gt;100",E285/D285*100),"-")</f>
        <v>100</v>
      </c>
    </row>
    <row r="286" spans="1:6" ht="12.75" customHeight="1" x14ac:dyDescent="0.2">
      <c r="A286" s="55" t="s">
        <v>606</v>
      </c>
      <c r="B286" s="87" t="s">
        <v>609</v>
      </c>
      <c r="C286" s="52" t="s">
        <v>610</v>
      </c>
      <c r="D286" s="244">
        <v>143121</v>
      </c>
      <c r="E286" s="244">
        <v>143121</v>
      </c>
      <c r="F286" s="54">
        <f t="shared" si="76"/>
        <v>100</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9982193</v>
      </c>
      <c r="E289" s="53">
        <f t="shared" si="79"/>
        <v>11600273.710000001</v>
      </c>
      <c r="F289" s="54">
        <f t="shared" si="76"/>
        <v>116.20967166232911</v>
      </c>
    </row>
    <row r="290" spans="1:6" ht="12.75" customHeight="1" x14ac:dyDescent="0.2">
      <c r="A290" s="55" t="s">
        <v>606</v>
      </c>
      <c r="B290" s="87" t="s">
        <v>617</v>
      </c>
      <c r="C290" s="52" t="s">
        <v>618</v>
      </c>
      <c r="D290" s="53">
        <f>IF(D6&gt;=D289,D6-D289,0)</f>
        <v>973496</v>
      </c>
      <c r="E290" s="53">
        <f>IF(E6&gt;=E289,E6-E289,0)</f>
        <v>664184.39999999851</v>
      </c>
      <c r="F290" s="54">
        <f t="shared" si="76"/>
        <v>68.226721013748232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4150119</v>
      </c>
      <c r="E292" s="244">
        <v>4439323.17</v>
      </c>
      <c r="F292" s="54">
        <f t="shared" si="76"/>
        <v>106.96857535892343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364708</v>
      </c>
      <c r="E294" s="244">
        <v>396876.55</v>
      </c>
      <c r="F294" s="54">
        <f t="shared" si="76"/>
        <v>108.82035765598781</v>
      </c>
    </row>
    <row r="295" spans="1:6" ht="24" x14ac:dyDescent="0.2">
      <c r="A295" s="55">
        <v>9661</v>
      </c>
      <c r="B295" s="87" t="s">
        <v>627</v>
      </c>
      <c r="C295" s="52" t="s">
        <v>628</v>
      </c>
      <c r="D295" s="244">
        <v>211188</v>
      </c>
      <c r="E295" s="244">
        <v>232180.4</v>
      </c>
      <c r="F295" s="54">
        <f t="shared" si="76"/>
        <v>109.94014811447619</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499131</v>
      </c>
      <c r="E350" s="53">
        <f t="shared" si="95"/>
        <v>238902.34999999998</v>
      </c>
      <c r="F350" s="54">
        <f t="shared" si="81"/>
        <v>47.863657035928433</v>
      </c>
    </row>
    <row r="351" spans="1:6" ht="12.75" customHeight="1" x14ac:dyDescent="0.2">
      <c r="A351" s="55">
        <v>41</v>
      </c>
      <c r="B351" s="87" t="s">
        <v>738</v>
      </c>
      <c r="C351" s="52" t="s">
        <v>739</v>
      </c>
      <c r="D351" s="53">
        <f t="shared" ref="D351:E351" si="96">D352+D356</f>
        <v>222525</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222525</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222525</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276606</v>
      </c>
      <c r="E363" s="53">
        <f t="shared" si="99"/>
        <v>238902.34999999998</v>
      </c>
      <c r="F363" s="54">
        <f t="shared" si="81"/>
        <v>86.36918577326594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244445</v>
      </c>
      <c r="E369" s="53">
        <f t="shared" si="101"/>
        <v>201863.58</v>
      </c>
      <c r="F369" s="54">
        <f t="shared" si="81"/>
        <v>82.580367771891432</v>
      </c>
    </row>
    <row r="370" spans="1:6" ht="12.75" customHeight="1" x14ac:dyDescent="0.2">
      <c r="A370" s="55">
        <v>4221</v>
      </c>
      <c r="B370" s="87" t="s">
        <v>672</v>
      </c>
      <c r="C370" s="52" t="s">
        <v>764</v>
      </c>
      <c r="D370" s="244">
        <v>62030</v>
      </c>
      <c r="E370" s="244">
        <v>146614.26999999999</v>
      </c>
      <c r="F370" s="54">
        <f t="shared" si="81"/>
        <v>236.36026116395291</v>
      </c>
    </row>
    <row r="371" spans="1:6" ht="12.75" customHeight="1" x14ac:dyDescent="0.2">
      <c r="A371" s="55">
        <v>4222</v>
      </c>
      <c r="B371" s="87" t="s">
        <v>765</v>
      </c>
      <c r="C371" s="52" t="s">
        <v>766</v>
      </c>
      <c r="D371" s="244">
        <v>1466</v>
      </c>
      <c r="E371" s="244"/>
      <c r="F371" s="54">
        <f t="shared" si="81"/>
        <v>0</v>
      </c>
    </row>
    <row r="372" spans="1:6" ht="12.75" customHeight="1" x14ac:dyDescent="0.2">
      <c r="A372" s="55">
        <v>4223</v>
      </c>
      <c r="B372" s="87" t="s">
        <v>676</v>
      </c>
      <c r="C372" s="52" t="s">
        <v>767</v>
      </c>
      <c r="D372" s="244">
        <v>11083</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169166</v>
      </c>
      <c r="E374" s="244">
        <v>51601.31</v>
      </c>
      <c r="F374" s="54">
        <f t="shared" si="81"/>
        <v>30.503357648700092</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700</v>
      </c>
      <c r="E376" s="244">
        <v>3648</v>
      </c>
      <c r="F376" s="54">
        <f t="shared" si="81"/>
        <v>521.14285714285722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32161</v>
      </c>
      <c r="E383" s="53">
        <f t="shared" si="103"/>
        <v>37038.769999999997</v>
      </c>
      <c r="F383" s="54">
        <f t="shared" si="81"/>
        <v>115.16672367152762</v>
      </c>
    </row>
    <row r="384" spans="1:6" ht="12.75" customHeight="1" x14ac:dyDescent="0.2">
      <c r="A384" s="55">
        <v>4241</v>
      </c>
      <c r="B384" s="87" t="s">
        <v>781</v>
      </c>
      <c r="C384" s="52" t="s">
        <v>782</v>
      </c>
      <c r="D384" s="244">
        <v>32161</v>
      </c>
      <c r="E384" s="244">
        <v>37038.769999999997</v>
      </c>
      <c r="F384" s="54">
        <f t="shared" si="81"/>
        <v>115.16672367152762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499131</v>
      </c>
      <c r="E408" s="53">
        <f t="shared" si="111"/>
        <v>238902.34999999998</v>
      </c>
      <c r="F408" s="54">
        <f t="shared" si="81"/>
        <v>47.863657035928433</v>
      </c>
    </row>
    <row r="409" spans="1:6" ht="12.75" customHeight="1" x14ac:dyDescent="0.2">
      <c r="A409" s="55">
        <v>92212</v>
      </c>
      <c r="B409" s="87" t="s">
        <v>821</v>
      </c>
      <c r="C409" s="52" t="s">
        <v>822</v>
      </c>
      <c r="D409" s="244">
        <v>50000</v>
      </c>
      <c r="E409" s="244">
        <v>200000</v>
      </c>
      <c r="F409" s="54">
        <f t="shared" si="81"/>
        <v>400</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10955689</v>
      </c>
      <c r="E412" s="53">
        <f>E6+E298</f>
        <v>12264458.109999999</v>
      </c>
      <c r="F412" s="54">
        <f t="shared" si="81"/>
        <v>111.94602283799769</v>
      </c>
    </row>
    <row r="413" spans="1:6" ht="12.75" customHeight="1" x14ac:dyDescent="0.2">
      <c r="A413" s="55" t="s">
        <v>606</v>
      </c>
      <c r="B413" s="87" t="s">
        <v>829</v>
      </c>
      <c r="C413" s="52" t="s">
        <v>830</v>
      </c>
      <c r="D413" s="53">
        <f t="shared" ref="D413:E413" si="112">D289+D350</f>
        <v>10481324</v>
      </c>
      <c r="E413" s="53">
        <f t="shared" si="112"/>
        <v>11839176.060000001</v>
      </c>
      <c r="F413" s="54">
        <f t="shared" si="81"/>
        <v>112.95496694883205</v>
      </c>
    </row>
    <row r="414" spans="1:6" ht="12.75" customHeight="1" x14ac:dyDescent="0.2">
      <c r="A414" s="55" t="s">
        <v>606</v>
      </c>
      <c r="B414" s="87" t="s">
        <v>831</v>
      </c>
      <c r="C414" s="52" t="s">
        <v>832</v>
      </c>
      <c r="D414" s="53">
        <f t="shared" ref="D414:E414" si="113">IF(D412&gt;=D413,D412-D413,0)</f>
        <v>474365</v>
      </c>
      <c r="E414" s="53">
        <f t="shared" si="113"/>
        <v>425282.04999999888</v>
      </c>
      <c r="F414" s="54">
        <f t="shared" si="81"/>
        <v>89.65291494945852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4200119</v>
      </c>
      <c r="E416" s="53">
        <f t="shared" si="115"/>
        <v>4639323.17</v>
      </c>
      <c r="F416" s="54">
        <f t="shared" si="81"/>
        <v>110.45694586272437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364708</v>
      </c>
      <c r="E418" s="64">
        <f t="shared" si="117"/>
        <v>396876.55</v>
      </c>
      <c r="F418" s="59">
        <f t="shared" si="81"/>
        <v>108.82035765598781</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203050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203050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203050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v>203050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205390</v>
      </c>
      <c r="E528" s="53">
        <f t="shared" si="148"/>
        <v>299991.83</v>
      </c>
      <c r="F528" s="54">
        <f t="shared" si="119"/>
        <v>146.0596085495886</v>
      </c>
    </row>
    <row r="529" spans="1:6" ht="24" x14ac:dyDescent="0.2">
      <c r="A529" s="55">
        <v>51</v>
      </c>
      <c r="B529" s="87" t="s">
        <v>1062</v>
      </c>
      <c r="C529" s="52" t="s">
        <v>1063</v>
      </c>
      <c r="D529" s="53">
        <f t="shared" ref="D529:E529" si="149">D530+D535+D538+D542+D543+D550+D555+D563</f>
        <v>205390</v>
      </c>
      <c r="E529" s="53">
        <f t="shared" si="149"/>
        <v>299991.83</v>
      </c>
      <c r="F529" s="54">
        <f t="shared" si="119"/>
        <v>146.0596085495886</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205390</v>
      </c>
      <c r="E563" s="53">
        <f t="shared" si="156"/>
        <v>299991.83</v>
      </c>
      <c r="F563" s="54">
        <f t="shared" si="119"/>
        <v>146.0596085495886</v>
      </c>
    </row>
    <row r="564" spans="1:6" ht="12.75" customHeight="1" x14ac:dyDescent="0.2">
      <c r="A564" s="55" t="s">
        <v>1132</v>
      </c>
      <c r="B564" s="87" t="s">
        <v>1133</v>
      </c>
      <c r="C564" s="52" t="s">
        <v>1132</v>
      </c>
      <c r="D564" s="244">
        <v>205390</v>
      </c>
      <c r="E564" s="244"/>
      <c r="F564" s="54">
        <f t="shared" si="119"/>
        <v>0</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v>299991.83</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205390</v>
      </c>
      <c r="E636" s="53">
        <f t="shared" si="179"/>
        <v>96941.830000000016</v>
      </c>
      <c r="F636" s="54">
        <f t="shared" si="119"/>
        <v>47.198904523102399</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v>205390.4</v>
      </c>
      <c r="F638" s="54" t="str">
        <f t="shared" si="119"/>
        <v>-</v>
      </c>
    </row>
    <row r="639" spans="1:6" ht="12.75" customHeight="1" x14ac:dyDescent="0.2">
      <c r="A639" s="55" t="s">
        <v>606</v>
      </c>
      <c r="B639" s="87" t="s">
        <v>1273</v>
      </c>
      <c r="C639" s="52" t="s">
        <v>1274</v>
      </c>
      <c r="D639" s="53">
        <f t="shared" ref="D639:E639" si="180">D412+D420</f>
        <v>10955689</v>
      </c>
      <c r="E639" s="53">
        <f t="shared" si="180"/>
        <v>12467508.109999999</v>
      </c>
      <c r="F639" s="54">
        <f t="shared" si="119"/>
        <v>113.79939782883577</v>
      </c>
    </row>
    <row r="640" spans="1:6" ht="12.75" customHeight="1" x14ac:dyDescent="0.2">
      <c r="A640" s="55" t="s">
        <v>606</v>
      </c>
      <c r="B640" s="87" t="s">
        <v>1275</v>
      </c>
      <c r="C640" s="52" t="s">
        <v>1276</v>
      </c>
      <c r="D640" s="53">
        <f t="shared" ref="D640:E640" si="181">D413+D528</f>
        <v>10686714</v>
      </c>
      <c r="E640" s="53">
        <f t="shared" si="181"/>
        <v>12139167.890000001</v>
      </c>
      <c r="F640" s="54">
        <f t="shared" si="119"/>
        <v>113.59121138639998</v>
      </c>
    </row>
    <row r="641" spans="1:6" ht="12.75" customHeight="1" x14ac:dyDescent="0.2">
      <c r="A641" s="55" t="s">
        <v>606</v>
      </c>
      <c r="B641" s="87" t="s">
        <v>1277</v>
      </c>
      <c r="C641" s="52" t="s">
        <v>1278</v>
      </c>
      <c r="D641" s="53">
        <f t="shared" ref="D641:E641" si="182">IF(D639&gt;=D640,D639-D640,0)</f>
        <v>268975</v>
      </c>
      <c r="E641" s="53">
        <f t="shared" si="182"/>
        <v>328340.21999999881</v>
      </c>
      <c r="F641" s="54">
        <f t="shared" si="119"/>
        <v>122.07090621804957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4200119</v>
      </c>
      <c r="E643" s="53">
        <f t="shared" si="184"/>
        <v>4433932.7699999996</v>
      </c>
      <c r="F643" s="54">
        <f t="shared" si="119"/>
        <v>105.56683679676692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4469094</v>
      </c>
      <c r="E645" s="53">
        <f t="shared" si="186"/>
        <v>4762272.9899999984</v>
      </c>
      <c r="F645" s="54">
        <f t="shared" si="119"/>
        <v>106.56014373383059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475282</v>
      </c>
      <c r="E647" s="245">
        <v>517516.17</v>
      </c>
      <c r="F647" s="59">
        <f t="shared" si="119"/>
        <v>108.88612865625038</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4199154</v>
      </c>
      <c r="E649" s="244">
        <v>4535796.6500000004</v>
      </c>
      <c r="F649" s="54">
        <f t="shared" ref="F649:F724" si="188">IF(D649&lt;&gt;0,IF(E649/D649&gt;=100,"&gt;&gt;100",E649/D649*100),"-")</f>
        <v>108.01691602641867</v>
      </c>
    </row>
    <row r="650" spans="1:6" ht="12.75" customHeight="1" x14ac:dyDescent="0.2">
      <c r="A650" s="55" t="s">
        <v>1294</v>
      </c>
      <c r="B650" s="87" t="s">
        <v>1295</v>
      </c>
      <c r="C650" s="52" t="s">
        <v>1294</v>
      </c>
      <c r="D650" s="244">
        <v>5112458</v>
      </c>
      <c r="E650" s="244">
        <v>6574247.04</v>
      </c>
      <c r="F650" s="54">
        <f t="shared" si="188"/>
        <v>128.59268555360259</v>
      </c>
    </row>
    <row r="651" spans="1:6" ht="12.75" customHeight="1" x14ac:dyDescent="0.2">
      <c r="A651" s="55" t="s">
        <v>1296</v>
      </c>
      <c r="B651" s="87" t="s">
        <v>1297</v>
      </c>
      <c r="C651" s="52" t="s">
        <v>1296</v>
      </c>
      <c r="D651" s="244">
        <v>4775815</v>
      </c>
      <c r="E651" s="244">
        <v>6307954.6100000003</v>
      </c>
      <c r="F651" s="54">
        <f t="shared" si="188"/>
        <v>132.08121776073821</v>
      </c>
    </row>
    <row r="652" spans="1:6" ht="24" x14ac:dyDescent="0.2">
      <c r="A652" s="55">
        <v>11</v>
      </c>
      <c r="B652" s="87" t="s">
        <v>1298</v>
      </c>
      <c r="C652" s="52" t="s">
        <v>1299</v>
      </c>
      <c r="D652" s="53">
        <f t="shared" ref="D652:E652" si="189">+D649+D650-D651</f>
        <v>4535797</v>
      </c>
      <c r="E652" s="53">
        <f t="shared" si="189"/>
        <v>4802089.080000001</v>
      </c>
      <c r="F652" s="54">
        <f t="shared" si="188"/>
        <v>105.87089942517271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31</v>
      </c>
      <c r="E654" s="266">
        <v>33</v>
      </c>
      <c r="F654" s="54">
        <f t="shared" si="188"/>
        <v>106.45161290322579</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26</v>
      </c>
      <c r="E656" s="266">
        <v>28</v>
      </c>
      <c r="F656" s="54">
        <f t="shared" si="188"/>
        <v>107.69230769230769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8221</v>
      </c>
      <c r="E676" s="244">
        <v>124932.32</v>
      </c>
      <c r="F676" s="54">
        <f t="shared" si="188"/>
        <v>1519.6730324778007</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15794.02</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113524</v>
      </c>
      <c r="E718" s="244">
        <v>126898.78</v>
      </c>
      <c r="F718" s="54">
        <f t="shared" si="188"/>
        <v>111.78145590359748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9384</v>
      </c>
      <c r="E720" s="244">
        <v>8648.7000000000007</v>
      </c>
      <c r="F720" s="54">
        <f t="shared" si="188"/>
        <v>92.164322250639401</v>
      </c>
    </row>
    <row r="721" spans="1:6" ht="12.75" customHeight="1" x14ac:dyDescent="0.2">
      <c r="A721" s="55" t="s">
        <v>1419</v>
      </c>
      <c r="B721" s="87" t="s">
        <v>1420</v>
      </c>
      <c r="C721" s="52" t="s">
        <v>1419</v>
      </c>
      <c r="D721" s="244">
        <v>215944</v>
      </c>
      <c r="E721" s="244">
        <v>183531.07</v>
      </c>
      <c r="F721" s="54">
        <f t="shared" si="188"/>
        <v>84.990122439150895</v>
      </c>
    </row>
    <row r="722" spans="1:6" ht="12.75" customHeight="1" x14ac:dyDescent="0.2">
      <c r="A722" s="55" t="s">
        <v>1421</v>
      </c>
      <c r="B722" s="87" t="s">
        <v>1422</v>
      </c>
      <c r="C722" s="52" t="s">
        <v>1421</v>
      </c>
      <c r="D722" s="244">
        <v>38757</v>
      </c>
      <c r="E722" s="244">
        <v>87306.18</v>
      </c>
      <c r="F722" s="54">
        <f t="shared" si="188"/>
        <v>225.26557783110147</v>
      </c>
    </row>
    <row r="723" spans="1:6" ht="12.75" customHeight="1" x14ac:dyDescent="0.2">
      <c r="A723" s="55" t="s">
        <v>1423</v>
      </c>
      <c r="B723" s="87" t="s">
        <v>1424</v>
      </c>
      <c r="C723" s="52" t="s">
        <v>1423</v>
      </c>
      <c r="D723" s="244">
        <v>407591</v>
      </c>
      <c r="E723" s="244">
        <v>659432.63</v>
      </c>
      <c r="F723" s="54">
        <f t="shared" si="188"/>
        <v>161.78782897561524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31303</v>
      </c>
      <c r="E725" s="244">
        <v>31425.86</v>
      </c>
      <c r="F725" s="54">
        <f t="shared" ref="F725:F979" si="190">IF(D725&lt;&gt;0,IF(E725/D725&gt;=100,"&gt;&gt;100",E725/D725*100),"-")</f>
        <v>100.39248634316201</v>
      </c>
    </row>
    <row r="726" spans="1:6" ht="12.75" customHeight="1" x14ac:dyDescent="0.2">
      <c r="A726" s="55" t="s">
        <v>1429</v>
      </c>
      <c r="B726" s="87" t="s">
        <v>1430</v>
      </c>
      <c r="C726" s="52" t="s">
        <v>1429</v>
      </c>
      <c r="D726" s="244">
        <v>5022</v>
      </c>
      <c r="E726" s="244">
        <v>309.60000000000002</v>
      </c>
      <c r="F726" s="54">
        <f t="shared" si="190"/>
        <v>6.1648745519713266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52000</v>
      </c>
      <c r="E819" s="244">
        <v>51500</v>
      </c>
      <c r="F819" s="54">
        <f t="shared" si="190"/>
        <v>99.038461538461547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 workbookViewId="0">
      <selection activeCell="E25" sqref="E2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6873877</v>
      </c>
      <c r="E6" s="231">
        <f t="shared" si="0"/>
        <v>7514994.9699999997</v>
      </c>
      <c r="F6" s="232">
        <f t="shared" ref="F6:F260" si="1">IF(D6&gt;0,IF(E6/D6&gt;=100,"&gt;&gt;100",E6/D6*100),"-")</f>
        <v>109.3268757936751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1289245</v>
      </c>
      <c r="E7" s="106">
        <f t="shared" si="2"/>
        <v>1486202.7699999998</v>
      </c>
      <c r="F7" s="95">
        <f t="shared" si="1"/>
        <v>115.27698536740493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222525</v>
      </c>
      <c r="E8" s="106">
        <f>E9+E10-E11</f>
        <v>222525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346193</v>
      </c>
      <c r="E10" s="249">
        <v>346192.63</v>
      </c>
      <c r="F10" s="95">
        <f t="shared" si="1"/>
        <v>99.999893123200067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123668</v>
      </c>
      <c r="E11" s="249">
        <v>123667.63</v>
      </c>
      <c r="F11" s="95">
        <f t="shared" si="1"/>
        <v>99.999700811851085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880591</v>
      </c>
      <c r="E12" s="106">
        <f t="shared" si="3"/>
        <v>1065589.5499999998</v>
      </c>
      <c r="F12" s="95">
        <f t="shared" si="1"/>
        <v>121.00845341367329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317427</v>
      </c>
      <c r="E19" s="106">
        <f t="shared" si="5"/>
        <v>436327.35999999987</v>
      </c>
      <c r="F19" s="95">
        <f t="shared" si="1"/>
        <v>137.45754456930251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1161857</v>
      </c>
      <c r="E20" s="249">
        <v>1226730.79</v>
      </c>
      <c r="F20" s="95">
        <f t="shared" si="1"/>
        <v>105.58362948280211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7264</v>
      </c>
      <c r="E21" s="249">
        <v>6214.99</v>
      </c>
      <c r="F21" s="95">
        <f t="shared" si="1"/>
        <v>85.558783039647579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15947</v>
      </c>
      <c r="E22" s="249">
        <v>15947.15</v>
      </c>
      <c r="F22" s="95">
        <f t="shared" si="1"/>
        <v>100.00094061578979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753544</v>
      </c>
      <c r="E24" s="249">
        <v>805145.27</v>
      </c>
      <c r="F24" s="95">
        <f t="shared" si="1"/>
        <v>106.84781114307857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38625</v>
      </c>
      <c r="E26" s="249">
        <v>37044.03</v>
      </c>
      <c r="F26" s="95">
        <f t="shared" si="1"/>
        <v>95.906873786407772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1659810</v>
      </c>
      <c r="E28" s="249">
        <v>1654754.87</v>
      </c>
      <c r="F28" s="95">
        <f t="shared" si="1"/>
        <v>99.695439237021105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443624</v>
      </c>
      <c r="E30" s="249">
        <v>443623.83</v>
      </c>
      <c r="F30" s="95">
        <f t="shared" si="1"/>
        <v>99.999961679259926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443624</v>
      </c>
      <c r="E34" s="249">
        <v>443623.83</v>
      </c>
      <c r="F34" s="95">
        <f t="shared" si="1"/>
        <v>99.999961679259926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562216</v>
      </c>
      <c r="E35" s="106">
        <f t="shared" si="7"/>
        <v>629189.31000000006</v>
      </c>
      <c r="F35" s="95">
        <f t="shared" si="1"/>
        <v>111.91238065085307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663576</v>
      </c>
      <c r="E36" s="249">
        <v>730549.81</v>
      </c>
      <c r="F36" s="95">
        <f t="shared" si="1"/>
        <v>110.09286200827036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101360</v>
      </c>
      <c r="E40" s="249">
        <v>101360.5</v>
      </c>
      <c r="F40" s="95">
        <f t="shared" si="1"/>
        <v>100.00049329123914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948</v>
      </c>
      <c r="E45" s="106">
        <f t="shared" si="9"/>
        <v>72.879999999975553</v>
      </c>
      <c r="F45" s="95">
        <f t="shared" si="1"/>
        <v>7.6877637130775902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208489</v>
      </c>
      <c r="E47" s="249">
        <v>208489.27</v>
      </c>
      <c r="F47" s="95">
        <f t="shared" si="1"/>
        <v>100.00012950323519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207541</v>
      </c>
      <c r="E50" s="249">
        <v>208416.39</v>
      </c>
      <c r="F50" s="95">
        <f t="shared" si="1"/>
        <v>100.42179135688853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43008</v>
      </c>
      <c r="E51" s="249">
        <v>54967.5</v>
      </c>
      <c r="F51" s="95">
        <f t="shared" si="1"/>
        <v>127.8076171875</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102334</v>
      </c>
      <c r="E54" s="249">
        <v>103313.92</v>
      </c>
      <c r="F54" s="95">
        <f t="shared" si="1"/>
        <v>100.95757030898822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102334</v>
      </c>
      <c r="E55" s="249">
        <v>103313.92</v>
      </c>
      <c r="F55" s="95">
        <f t="shared" si="1"/>
        <v>100.95757030898822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143121</v>
      </c>
      <c r="E63" s="106">
        <f t="shared" si="12"/>
        <v>143120.72</v>
      </c>
      <c r="F63" s="95">
        <f t="shared" si="1"/>
        <v>99.999804361344601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143121</v>
      </c>
      <c r="E65" s="249">
        <v>143120.72</v>
      </c>
      <c r="F65" s="95">
        <f t="shared" si="1"/>
        <v>99.999804361344601</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5584632</v>
      </c>
      <c r="E68" s="106">
        <f t="shared" si="13"/>
        <v>6028792.2000000002</v>
      </c>
      <c r="F68" s="95">
        <f t="shared" si="1"/>
        <v>107.95325815559558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4535797</v>
      </c>
      <c r="E69" s="106">
        <f t="shared" si="14"/>
        <v>4802089.08</v>
      </c>
      <c r="F69" s="95">
        <f t="shared" si="1"/>
        <v>105.87089942517269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4535774</v>
      </c>
      <c r="E70" s="106">
        <f t="shared" si="15"/>
        <v>4802066.46</v>
      </c>
      <c r="F70" s="95">
        <f t="shared" si="1"/>
        <v>105.87093757316832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4535774</v>
      </c>
      <c r="E72" s="249">
        <v>4802066.46</v>
      </c>
      <c r="F72" s="95">
        <f t="shared" si="1"/>
        <v>105.87093757316832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23</v>
      </c>
      <c r="E76" s="249">
        <v>22.62</v>
      </c>
      <c r="F76" s="95">
        <f t="shared" si="1"/>
        <v>98.34782608695653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208845</v>
      </c>
      <c r="E78" s="106">
        <f>E79+SUM(E82:E84)-E85+E86</f>
        <v>312310.40000000002</v>
      </c>
      <c r="F78" s="95">
        <f t="shared" si="1"/>
        <v>149.54171754171753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205390</v>
      </c>
      <c r="E82" s="249">
        <v>302332.23</v>
      </c>
      <c r="F82" s="95">
        <f t="shared" si="1"/>
        <v>147.19909927455083</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2159.89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3455</v>
      </c>
      <c r="E86" s="249">
        <v>7818.28</v>
      </c>
      <c r="F86" s="95">
        <f t="shared" si="1"/>
        <v>226.2888567293777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364708</v>
      </c>
      <c r="E146" s="106">
        <f t="shared" si="26"/>
        <v>396876.55</v>
      </c>
      <c r="F146" s="95">
        <f t="shared" si="1"/>
        <v>108.82035765598781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153520</v>
      </c>
      <c r="E149" s="106">
        <f t="shared" si="27"/>
        <v>164696.15</v>
      </c>
      <c r="F149" s="95">
        <f t="shared" si="1"/>
        <v>107.27993095362167</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83588</v>
      </c>
      <c r="E151" s="249">
        <v>164696.15</v>
      </c>
      <c r="F151" s="95">
        <f t="shared" si="1"/>
        <v>197.03324639900464</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69932</v>
      </c>
      <c r="E155" s="249"/>
      <c r="F155" s="95">
        <f t="shared" si="1"/>
        <v>0</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211188</v>
      </c>
      <c r="E160" s="249">
        <v>232180.4</v>
      </c>
      <c r="F160" s="95">
        <f t="shared" si="1"/>
        <v>109.94014811447619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475282</v>
      </c>
      <c r="E170" s="106">
        <f t="shared" si="29"/>
        <v>517516.17</v>
      </c>
      <c r="F170" s="95">
        <f t="shared" si="1"/>
        <v>108.88612865625038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475282</v>
      </c>
      <c r="E173" s="249">
        <v>517516.17</v>
      </c>
      <c r="F173" s="95">
        <f t="shared" si="1"/>
        <v>108.88612865625038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6873877</v>
      </c>
      <c r="E175" s="106">
        <f t="shared" si="30"/>
        <v>7514994.9700000007</v>
      </c>
      <c r="F175" s="95">
        <f t="shared" si="1"/>
        <v>109.3268757936751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688560</v>
      </c>
      <c r="E176" s="106">
        <f t="shared" si="31"/>
        <v>710431.15</v>
      </c>
      <c r="F176" s="95">
        <f t="shared" si="1"/>
        <v>103.17636081096782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688560</v>
      </c>
      <c r="E177" s="106">
        <f t="shared" si="32"/>
        <v>710431.15</v>
      </c>
      <c r="F177" s="95">
        <f t="shared" si="1"/>
        <v>103.17636081096782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557505</v>
      </c>
      <c r="E178" s="249">
        <v>600015.92000000004</v>
      </c>
      <c r="F178" s="95">
        <f t="shared" si="1"/>
        <v>107.6252087425225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121749</v>
      </c>
      <c r="E179" s="249">
        <v>95713.23</v>
      </c>
      <c r="F179" s="95">
        <f t="shared" si="1"/>
        <v>78.615208338466843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1587</v>
      </c>
      <c r="E180" s="106">
        <f t="shared" si="33"/>
        <v>1028.3499999999999</v>
      </c>
      <c r="F180" s="95">
        <f t="shared" si="1"/>
        <v>64.798361688720846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1587</v>
      </c>
      <c r="E183" s="249">
        <v>1028.3499999999999</v>
      </c>
      <c r="F183" s="95">
        <f t="shared" si="1"/>
        <v>64.798361688720846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7719</v>
      </c>
      <c r="E188" s="249">
        <v>13673.65</v>
      </c>
      <c r="F188" s="95">
        <f t="shared" si="1"/>
        <v>177.14276460681435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6185317</v>
      </c>
      <c r="E237" s="106">
        <f t="shared" si="41"/>
        <v>6804563.8200000003</v>
      </c>
      <c r="F237" s="95">
        <f t="shared" si="1"/>
        <v>110.01156157396623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1351515</v>
      </c>
      <c r="E238" s="106">
        <f t="shared" si="42"/>
        <v>1645414.28</v>
      </c>
      <c r="F238" s="95">
        <f t="shared" si="1"/>
        <v>121.74591328990059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1351515</v>
      </c>
      <c r="E239" s="106">
        <f t="shared" si="43"/>
        <v>1645414.28</v>
      </c>
      <c r="F239" s="95">
        <f t="shared" si="1"/>
        <v>121.74591328990059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943346</v>
      </c>
      <c r="E240" s="249">
        <v>1097918.79</v>
      </c>
      <c r="F240" s="95">
        <f t="shared" si="1"/>
        <v>116.38558810871092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408169</v>
      </c>
      <c r="E241" s="249">
        <v>547495.49</v>
      </c>
      <c r="F241" s="95">
        <f t="shared" si="1"/>
        <v>134.13451046012804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4469094</v>
      </c>
      <c r="E245" s="106">
        <f t="shared" si="45"/>
        <v>4762272.99</v>
      </c>
      <c r="F245" s="95">
        <f t="shared" si="1"/>
        <v>106.56014373383063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5123615</v>
      </c>
      <c r="E246" s="106">
        <f t="shared" si="46"/>
        <v>5103507.57</v>
      </c>
      <c r="F246" s="95">
        <f t="shared" si="1"/>
        <v>99.607553846258952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5123615</v>
      </c>
      <c r="E247" s="249">
        <v>5103507.57</v>
      </c>
      <c r="F247" s="95">
        <f t="shared" si="1"/>
        <v>99.607553846258952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654521</v>
      </c>
      <c r="E250" s="106">
        <f t="shared" si="47"/>
        <v>341234.57999999996</v>
      </c>
      <c r="F250" s="95">
        <f t="shared" si="1"/>
        <v>52.135008655184464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449131</v>
      </c>
      <c r="E252" s="249">
        <v>38902.35</v>
      </c>
      <c r="F252" s="95">
        <f t="shared" si="1"/>
        <v>8.6616933589531779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205390</v>
      </c>
      <c r="E253" s="249">
        <v>302332.23</v>
      </c>
      <c r="F253" s="95">
        <f t="shared" si="1"/>
        <v>147.19909927455083</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364708</v>
      </c>
      <c r="E255" s="249">
        <v>396876.55</v>
      </c>
      <c r="F255" s="95">
        <f t="shared" si="1"/>
        <v>108.82035765598781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1778900</v>
      </c>
      <c r="E259" s="106">
        <f t="shared" si="49"/>
        <v>1778900.01</v>
      </c>
      <c r="F259" s="95">
        <f t="shared" si="1"/>
        <v>100.00000056214515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1778900</v>
      </c>
      <c r="E260" s="250">
        <v>1778900.01</v>
      </c>
      <c r="F260" s="99">
        <f t="shared" si="1"/>
        <v>100.00000056214515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81932</v>
      </c>
      <c r="E264" s="249">
        <v>232180.4</v>
      </c>
      <c r="F264" s="95">
        <f t="shared" si="50"/>
        <v>283.38182883366693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282776</v>
      </c>
      <c r="E265" s="249">
        <v>164696.15</v>
      </c>
      <c r="F265" s="95">
        <f t="shared" si="50"/>
        <v>58.242619599966048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3452</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v>
      </c>
      <c r="E269" s="249">
        <v>7818.28</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688560</v>
      </c>
      <c r="E288" s="249">
        <v>710431.15</v>
      </c>
      <c r="F288" s="95">
        <f t="shared" si="50"/>
        <v>103.17636081096782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3452</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H132" sqref="H1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10481324</v>
      </c>
      <c r="E107" s="83">
        <f t="shared" si="21"/>
        <v>11839176.060000001</v>
      </c>
      <c r="F107" s="65">
        <f t="shared" si="1"/>
        <v>112.95496694883205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10481324</v>
      </c>
      <c r="E112" s="251">
        <v>11839176.060000001</v>
      </c>
      <c r="F112" s="65">
        <f t="shared" si="1"/>
        <v>112.95496694883205</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10481324</v>
      </c>
      <c r="E141" s="108">
        <f t="shared" si="28"/>
        <v>11839176.060000001</v>
      </c>
      <c r="F141" s="84">
        <f t="shared" si="1"/>
        <v>112.95496694883205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44126.47</v>
      </c>
      <c r="E5" s="109">
        <f t="shared" si="0"/>
        <v>202.88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202.88</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202.88</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202.88</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44126.47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44126.47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44126.47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688559.69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11979537.23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11749120.16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7138363.04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4311350.59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11234.55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51500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15000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221671.98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230417.07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11957665.770000001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11727248.700000001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7095851.6900000004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4337386.75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11792.94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51500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15000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215717.32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230417.07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710431.14999999851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710431.15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710431.15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3121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2023-01-31T06:54:31Z</dcterms:modified>
</cp:coreProperties>
</file>