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435"/>
  </bookViews>
  <sheets>
    <sheet name="Tab_03_Ras_Novo" sheetId="1" r:id="rId1"/>
  </sheets>
  <definedNames>
    <definedName name="_xlnm.Print_Area" localSheetId="0">Tab_03_Ras_Novo!$A$1:$J$58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I55" i="1"/>
  <c r="H55" i="1"/>
  <c r="J50" i="1"/>
  <c r="I50" i="1"/>
  <c r="H50" i="1"/>
  <c r="J45" i="1"/>
  <c r="I45" i="1"/>
  <c r="H45" i="1"/>
  <c r="J39" i="1"/>
  <c r="I39" i="1"/>
  <c r="H39" i="1"/>
  <c r="J36" i="1"/>
  <c r="I36" i="1"/>
  <c r="H36" i="1"/>
  <c r="J32" i="1"/>
  <c r="I32" i="1"/>
  <c r="H32" i="1"/>
  <c r="H27" i="1"/>
  <c r="J27" i="1"/>
  <c r="I27" i="1"/>
  <c r="I24" i="1"/>
  <c r="I23" i="1" s="1"/>
  <c r="I22" i="1" s="1"/>
  <c r="I21" i="1" s="1"/>
  <c r="H24" i="1"/>
  <c r="H23" i="1" s="1"/>
  <c r="H22" i="1" s="1"/>
  <c r="H21" i="1" s="1"/>
  <c r="J24" i="1"/>
  <c r="J18" i="1"/>
  <c r="J17" i="1" s="1"/>
  <c r="J16" i="1" s="1"/>
  <c r="J15" i="1" s="1"/>
  <c r="I18" i="1"/>
  <c r="I17" i="1" s="1"/>
  <c r="I16" i="1" s="1"/>
  <c r="I15" i="1" s="1"/>
  <c r="H18" i="1"/>
  <c r="H17" i="1" s="1"/>
  <c r="H16" i="1" s="1"/>
  <c r="H15" i="1" s="1"/>
  <c r="J12" i="1"/>
  <c r="J11" i="1" s="1"/>
  <c r="J10" i="1" s="1"/>
  <c r="J9" i="1" s="1"/>
  <c r="I12" i="1"/>
  <c r="I11" i="1" s="1"/>
  <c r="I10" i="1" s="1"/>
  <c r="I9" i="1" s="1"/>
  <c r="H12" i="1"/>
  <c r="H11" i="1" s="1"/>
  <c r="H10" i="1" s="1"/>
  <c r="H9" i="1" s="1"/>
  <c r="A14" i="1"/>
  <c r="A13" i="1"/>
  <c r="H8" i="1" l="1"/>
  <c r="H49" i="1"/>
  <c r="H48" i="1" s="1"/>
  <c r="H47" i="1" s="1"/>
  <c r="J31" i="1"/>
  <c r="J30" i="1" s="1"/>
  <c r="J29" i="1" s="1"/>
  <c r="J23" i="1"/>
  <c r="J22" i="1" s="1"/>
  <c r="J21" i="1" s="1"/>
  <c r="H31" i="1"/>
  <c r="H30" i="1" s="1"/>
  <c r="H29" i="1" s="1"/>
  <c r="I31" i="1"/>
  <c r="I30" i="1" s="1"/>
  <c r="I29" i="1" s="1"/>
  <c r="I49" i="1"/>
  <c r="I48" i="1" s="1"/>
  <c r="I47" i="1" s="1"/>
  <c r="J49" i="1"/>
  <c r="J48" i="1" s="1"/>
  <c r="J47" i="1" s="1"/>
  <c r="H7" i="1" l="1"/>
  <c r="H6" i="1" s="1"/>
  <c r="J8" i="1"/>
  <c r="J7" i="1" s="1"/>
  <c r="J6" i="1" s="1"/>
  <c r="I8" i="1"/>
  <c r="I7" i="1" s="1"/>
  <c r="I6" i="1" s="1"/>
</calcChain>
</file>

<file path=xl/sharedStrings.xml><?xml version="1.0" encoding="utf-8"?>
<sst xmlns="http://schemas.openxmlformats.org/spreadsheetml/2006/main" count="183" uniqueCount="55">
  <si>
    <t>INSTITUT ZA ARHEOLOGIJU</t>
  </si>
  <si>
    <t>Plan
(EUR)</t>
  </si>
  <si>
    <t>Projekcija
(EUR)</t>
  </si>
  <si>
    <t>080</t>
  </si>
  <si>
    <t>MINISTARSTVO ZNANOSTI I OBRAZOVANJA</t>
  </si>
  <si>
    <t>8008</t>
  </si>
  <si>
    <t>Javni instituti u Republici Hrvatskoj</t>
  </si>
  <si>
    <t>3801</t>
  </si>
  <si>
    <t>ULAGANJE U ZNANSTVENO ISTRAŽIVAČKU DJELATNOST</t>
  </si>
  <si>
    <t>A622000</t>
  </si>
  <si>
    <t>Redovna djelatnost javnih instituta</t>
  </si>
  <si>
    <t>0150</t>
  </si>
  <si>
    <t>Istraživanje i razvoj: Opće javne usluge</t>
  </si>
  <si>
    <t>11</t>
  </si>
  <si>
    <t>Opći prihodi i primitci - PK u sustavu riznice</t>
  </si>
  <si>
    <t>3</t>
  </si>
  <si>
    <t>Rashodi poslovanja (3)</t>
  </si>
  <si>
    <t>3111</t>
  </si>
  <si>
    <t>31</t>
  </si>
  <si>
    <t>Rashodi za zaposlene</t>
  </si>
  <si>
    <t>3212</t>
  </si>
  <si>
    <t>32</t>
  </si>
  <si>
    <t>Materijalni rashodi</t>
  </si>
  <si>
    <t>A622120</t>
  </si>
  <si>
    <t>Pravomoćne sudske presude</t>
  </si>
  <si>
    <t>Pomoći EU</t>
  </si>
  <si>
    <t>3237</t>
  </si>
  <si>
    <t>A622125</t>
  </si>
  <si>
    <t>Interreg Dunavski lines</t>
  </si>
  <si>
    <t>3211</t>
  </si>
  <si>
    <t>Rashodi za nabavu nefinancijske imovine (4)</t>
  </si>
  <si>
    <t>42</t>
  </si>
  <si>
    <t>4241</t>
  </si>
  <si>
    <t>4</t>
  </si>
  <si>
    <t>Rashodi za nabavu proizvedene dugotrajne imovine</t>
  </si>
  <si>
    <t>A622132</t>
  </si>
  <si>
    <t>Vlastiti prihodi</t>
  </si>
  <si>
    <t>34</t>
  </si>
  <si>
    <t>Financijski rashodi</t>
  </si>
  <si>
    <t>4221</t>
  </si>
  <si>
    <t>Ostale pomoći i darovnice</t>
  </si>
  <si>
    <t>3432</t>
  </si>
  <si>
    <t>37</t>
  </si>
  <si>
    <t>3721</t>
  </si>
  <si>
    <t>Naknade građanima i kućanstvima na temelju osiguranja i druge naknade</t>
  </si>
  <si>
    <t>38</t>
  </si>
  <si>
    <t>3831</t>
  </si>
  <si>
    <t>Ostali rashodi</t>
  </si>
  <si>
    <t>4262</t>
  </si>
  <si>
    <t>A622137</t>
  </si>
  <si>
    <t>Programsko financiranje javnih znanstvenih instituta</t>
  </si>
  <si>
    <t>3431</t>
  </si>
  <si>
    <t>41</t>
  </si>
  <si>
    <t>4124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</si>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</sst>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#,##0\ [$EUR]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9" fillId="2" borderId="0" xfId="0" quotePrefix="1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0" fontId="9" fillId="2" borderId="0" xfId="0" applyNumberFormat="1" applyFont="1" applyFill="1" applyBorder="1" applyAlignment="1">
      <alignment vertical="center"/>
    </xf>
    <xf numFmtId="0" fontId="7" fillId="2" borderId="0" xfId="0" quotePrefix="1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2" fillId="3" borderId="6" xfId="0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7" fillId="3" borderId="6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0" fontId="7" fillId="2" borderId="0" xfId="0" quotePrefix="1" applyFont="1" applyFill="1" applyBorder="1" applyAlignment="1">
      <alignment horizontal="left" vertical="center" indent="4"/>
    </xf>
    <xf numFmtId="0" fontId="2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 vertical="center" indent="5"/>
    </xf>
    <xf numFmtId="0" fontId="7" fillId="4" borderId="0" xfId="0" quotePrefix="1" applyFont="1" applyFill="1" applyBorder="1" applyAlignment="1">
      <alignment horizontal="left" vertical="center" indent="6"/>
    </xf>
    <xf numFmtId="0" fontId="2" fillId="4" borderId="0" xfId="0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vertical="center"/>
    </xf>
    <xf numFmtId="165" fontId="2" fillId="4" borderId="0" xfId="0" applyNumberFormat="1" applyFont="1" applyFill="1" applyBorder="1" applyAlignment="1">
      <alignment vertical="center"/>
    </xf>
    <xf numFmtId="0" fontId="7" fillId="2" borderId="0" xfId="0" quotePrefix="1" applyFont="1" applyFill="1" applyBorder="1" applyAlignment="1">
      <alignment horizontal="left" vertical="center" indent="7"/>
    </xf>
    <xf numFmtId="0" fontId="2" fillId="2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indent="7"/>
    </xf>
    <xf numFmtId="164" fontId="2" fillId="3" borderId="3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quotePrefix="1" applyFont="1" applyFill="1" applyBorder="1" applyAlignment="1">
      <alignment horizontal="left" vertical="center" indent="7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0" zoomScaleNormal="90" workbookViewId="0">
      <selection activeCell="H53" sqref="H53"/>
    </sheetView>
  </sheetViews>
  <sheetFormatPr defaultRowHeight="20.100000000000001" customHeight="1" x14ac:dyDescent="0.25"/>
  <cols>
    <col min="1" max="1" width="16.7109375" style="4" customWidth="1"/>
    <col min="2" max="3" width="9.140625" style="4" hidden="1" customWidth="1"/>
    <col min="4" max="6" width="9.140625" style="51" hidden="1" customWidth="1"/>
    <col min="7" max="7" width="40.7109375" style="51" customWidth="1"/>
    <col min="8" max="10" width="15.7109375" style="4" customWidth="1"/>
    <col min="11" max="16384" width="9.140625" style="4"/>
  </cols>
  <sheetData>
    <row r="1" spans="1:15" ht="18" customHeight="1" x14ac:dyDescent="0.25">
      <c r="A1" s="1"/>
      <c r="B1" s="2"/>
      <c r="C1" s="2"/>
      <c r="D1" s="3"/>
      <c r="E1" s="3"/>
      <c r="F1" s="3"/>
      <c r="G1" s="3"/>
      <c r="H1" s="2"/>
      <c r="I1" s="2"/>
      <c r="J1" s="2"/>
    </row>
    <row r="2" spans="1:15" ht="35.1" customHeight="1" x14ac:dyDescent="0.25">
      <c r="A2" s="1" t="s">
        <v>0</v>
      </c>
      <c r="B2" s="2"/>
      <c r="C2" s="2"/>
      <c r="D2" s="3"/>
      <c r="E2" s="3"/>
      <c r="F2" s="3"/>
      <c r="G2" s="3"/>
      <c r="H2" s="52"/>
      <c r="I2" s="52"/>
      <c r="J2" s="52"/>
      <c r="K2" s="5"/>
      <c r="L2" s="5"/>
      <c r="M2" s="5"/>
      <c r="N2" s="5"/>
      <c r="O2" s="5"/>
    </row>
    <row r="3" spans="1:15" ht="18" customHeight="1" x14ac:dyDescent="0.25">
      <c r="A3" s="2"/>
      <c r="B3" s="2"/>
      <c r="C3" s="2"/>
      <c r="D3" s="3"/>
      <c r="E3" s="3"/>
      <c r="F3" s="3"/>
      <c r="G3" s="3"/>
      <c r="H3" s="2"/>
      <c r="I3" s="2"/>
      <c r="J3" s="2"/>
    </row>
    <row r="4" spans="1:15" ht="24.95" customHeight="1" thickBot="1" x14ac:dyDescent="0.3">
      <c r="A4" s="6"/>
      <c r="B4" s="7"/>
      <c r="C4" s="7"/>
      <c r="D4" s="6"/>
      <c r="E4" s="6"/>
      <c r="F4" s="6"/>
      <c r="G4" s="6"/>
      <c r="H4" s="8">
        <v>2023</v>
      </c>
      <c r="I4" s="9">
        <v>2024</v>
      </c>
      <c r="J4" s="10">
        <v>2025</v>
      </c>
    </row>
    <row r="5" spans="1:15" ht="35.1" customHeight="1" thickBot="1" x14ac:dyDescent="0.3">
      <c r="A5" s="11"/>
      <c r="B5" s="12"/>
      <c r="C5" s="12"/>
      <c r="D5" s="11"/>
      <c r="E5" s="11"/>
      <c r="F5" s="11"/>
      <c r="G5" s="11"/>
      <c r="H5" s="13" t="s">
        <v>1</v>
      </c>
      <c r="I5" s="14" t="s">
        <v>2</v>
      </c>
      <c r="J5" s="15" t="s">
        <v>2</v>
      </c>
    </row>
    <row r="6" spans="1:15" ht="20.100000000000001" customHeight="1" x14ac:dyDescent="0.25">
      <c r="A6" s="16" t="s">
        <v>3</v>
      </c>
      <c r="B6" s="17"/>
      <c r="C6" s="17"/>
      <c r="D6" s="18"/>
      <c r="E6" s="18"/>
      <c r="F6" s="18"/>
      <c r="G6" s="19" t="s">
        <v>4</v>
      </c>
      <c r="H6" s="20">
        <f t="shared" ref="H6:J7" si="0">H7</f>
        <v>1551327.1443028732</v>
      </c>
      <c r="I6" s="21">
        <f t="shared" si="0"/>
        <v>1421374.9106499122</v>
      </c>
      <c r="J6" s="20">
        <f t="shared" si="0"/>
        <v>1324814.2925597935</v>
      </c>
    </row>
    <row r="7" spans="1:15" ht="20.100000000000001" customHeight="1" x14ac:dyDescent="0.25">
      <c r="A7" s="22" t="s">
        <v>5</v>
      </c>
      <c r="B7" s="23"/>
      <c r="C7" s="23"/>
      <c r="D7" s="24"/>
      <c r="E7" s="24"/>
      <c r="F7" s="24"/>
      <c r="G7" s="25" t="s">
        <v>6</v>
      </c>
      <c r="H7" s="21">
        <f t="shared" si="0"/>
        <v>1551327.1443028732</v>
      </c>
      <c r="I7" s="21">
        <f t="shared" si="0"/>
        <v>1421374.9106499122</v>
      </c>
      <c r="J7" s="21">
        <f t="shared" si="0"/>
        <v>1324814.2925597935</v>
      </c>
    </row>
    <row r="8" spans="1:15" ht="20.100000000000001" customHeight="1" thickBot="1" x14ac:dyDescent="0.3">
      <c r="A8" s="26" t="s">
        <v>7</v>
      </c>
      <c r="B8" s="27"/>
      <c r="C8" s="27"/>
      <c r="D8" s="28"/>
      <c r="E8" s="28"/>
      <c r="F8" s="28"/>
      <c r="G8" s="29" t="s">
        <v>8</v>
      </c>
      <c r="H8" s="30">
        <f>H9+H15+H21+H29+H47+0.5</f>
        <v>1551327.1443028732</v>
      </c>
      <c r="I8" s="30">
        <f t="shared" ref="I8:J8" si="1">I9+I15+I21+I29+I47</f>
        <v>1421374.9106499122</v>
      </c>
      <c r="J8" s="30">
        <f t="shared" si="1"/>
        <v>1324814.2925597935</v>
      </c>
    </row>
    <row r="9" spans="1:15" ht="20.100000000000001" customHeight="1" x14ac:dyDescent="0.25">
      <c r="A9" s="31" t="s">
        <v>9</v>
      </c>
      <c r="B9" s="32"/>
      <c r="C9" s="32"/>
      <c r="D9" s="33"/>
      <c r="E9" s="33"/>
      <c r="F9" s="33"/>
      <c r="G9" s="34" t="s">
        <v>10</v>
      </c>
      <c r="H9" s="35">
        <f t="shared" ref="H9:J11" si="2">H10</f>
        <v>924848</v>
      </c>
      <c r="I9" s="35">
        <f t="shared" si="2"/>
        <v>924848</v>
      </c>
      <c r="J9" s="35">
        <f t="shared" si="2"/>
        <v>924848</v>
      </c>
    </row>
    <row r="10" spans="1:15" ht="20.100000000000001" customHeight="1" x14ac:dyDescent="0.25">
      <c r="A10" s="36" t="s">
        <v>11</v>
      </c>
      <c r="B10" s="37"/>
      <c r="C10" s="37"/>
      <c r="D10" s="38"/>
      <c r="E10" s="38"/>
      <c r="F10" s="38"/>
      <c r="G10" s="39" t="s">
        <v>12</v>
      </c>
      <c r="H10" s="21">
        <f t="shared" si="2"/>
        <v>924848</v>
      </c>
      <c r="I10" s="21">
        <f t="shared" si="2"/>
        <v>924848</v>
      </c>
      <c r="J10" s="21">
        <f t="shared" si="2"/>
        <v>924848</v>
      </c>
    </row>
    <row r="11" spans="1:15" ht="20.100000000000001" customHeight="1" x14ac:dyDescent="0.25">
      <c r="A11" s="40" t="s">
        <v>13</v>
      </c>
      <c r="B11" s="37"/>
      <c r="C11" s="37"/>
      <c r="D11" s="38"/>
      <c r="E11" s="38"/>
      <c r="F11" s="38"/>
      <c r="G11" s="39" t="s">
        <v>14</v>
      </c>
      <c r="H11" s="21">
        <f t="shared" si="2"/>
        <v>924848</v>
      </c>
      <c r="I11" s="21">
        <f t="shared" si="2"/>
        <v>924848</v>
      </c>
      <c r="J11" s="21">
        <f t="shared" si="2"/>
        <v>924848</v>
      </c>
    </row>
    <row r="12" spans="1:15" ht="20.100000000000001" customHeight="1" x14ac:dyDescent="0.25">
      <c r="A12" s="41" t="s">
        <v>15</v>
      </c>
      <c r="B12" s="42"/>
      <c r="C12" s="42"/>
      <c r="D12" s="43"/>
      <c r="E12" s="43"/>
      <c r="F12" s="43"/>
      <c r="G12" s="44" t="s">
        <v>16</v>
      </c>
      <c r="H12" s="45">
        <f t="shared" ref="H12:J12" si="3">H13+H14</f>
        <v>924848</v>
      </c>
      <c r="I12" s="45">
        <f t="shared" si="3"/>
        <v>924848</v>
      </c>
      <c r="J12" s="45">
        <f t="shared" si="3"/>
        <v>924848</v>
      </c>
    </row>
    <row r="13" spans="1:15" ht="18" customHeight="1" x14ac:dyDescent="0.25">
      <c r="A13" s="46" t="str">
        <f>F13</f>
        <v>31</v>
      </c>
      <c r="B13" s="37" t="s">
        <v>9</v>
      </c>
      <c r="C13" s="37">
        <v>11</v>
      </c>
      <c r="D13" s="47" t="s">
        <v>17</v>
      </c>
      <c r="E13" s="38" t="s">
        <v>15</v>
      </c>
      <c r="F13" s="38" t="s">
        <v>18</v>
      </c>
      <c r="G13" s="39" t="s">
        <v>19</v>
      </c>
      <c r="H13" s="21">
        <v>906879</v>
      </c>
      <c r="I13" s="21">
        <v>906879</v>
      </c>
      <c r="J13" s="21">
        <v>906879</v>
      </c>
    </row>
    <row r="14" spans="1:15" ht="18" customHeight="1" thickBot="1" x14ac:dyDescent="0.3">
      <c r="A14" s="46" t="str">
        <f>F14</f>
        <v>32</v>
      </c>
      <c r="B14" s="37" t="s">
        <v>9</v>
      </c>
      <c r="C14" s="37">
        <v>11</v>
      </c>
      <c r="D14" s="47" t="s">
        <v>20</v>
      </c>
      <c r="E14" s="38" t="s">
        <v>15</v>
      </c>
      <c r="F14" s="38" t="s">
        <v>21</v>
      </c>
      <c r="G14" s="39" t="s">
        <v>22</v>
      </c>
      <c r="H14" s="21">
        <v>17969</v>
      </c>
      <c r="I14" s="21">
        <v>17969</v>
      </c>
      <c r="J14" s="21">
        <v>17969</v>
      </c>
    </row>
    <row r="15" spans="1:15" ht="20.100000000000001" customHeight="1" x14ac:dyDescent="0.25">
      <c r="A15" s="31" t="s">
        <v>23</v>
      </c>
      <c r="B15" s="32"/>
      <c r="C15" s="32"/>
      <c r="D15" s="33"/>
      <c r="E15" s="33"/>
      <c r="F15" s="33"/>
      <c r="G15" s="34" t="s">
        <v>24</v>
      </c>
      <c r="H15" s="35">
        <f t="shared" ref="H15:J17" si="4">H16</f>
        <v>12370</v>
      </c>
      <c r="I15" s="35">
        <f t="shared" si="4"/>
        <v>0</v>
      </c>
      <c r="J15" s="35">
        <f t="shared" si="4"/>
        <v>0</v>
      </c>
    </row>
    <row r="16" spans="1:15" ht="20.100000000000001" customHeight="1" x14ac:dyDescent="0.25">
      <c r="A16" s="36" t="s">
        <v>11</v>
      </c>
      <c r="B16" s="37"/>
      <c r="C16" s="37"/>
      <c r="D16" s="38"/>
      <c r="E16" s="38"/>
      <c r="F16" s="38"/>
      <c r="G16" s="39" t="s">
        <v>12</v>
      </c>
      <c r="H16" s="21">
        <f t="shared" si="4"/>
        <v>12370</v>
      </c>
      <c r="I16" s="21">
        <f t="shared" si="4"/>
        <v>0</v>
      </c>
      <c r="J16" s="21">
        <f t="shared" si="4"/>
        <v>0</v>
      </c>
    </row>
    <row r="17" spans="1:10" ht="20.100000000000001" customHeight="1" x14ac:dyDescent="0.25">
      <c r="A17" s="40">
        <v>11</v>
      </c>
      <c r="B17" s="37"/>
      <c r="C17" s="37"/>
      <c r="D17" s="38"/>
      <c r="E17" s="38"/>
      <c r="F17" s="38"/>
      <c r="G17" s="39" t="s">
        <v>14</v>
      </c>
      <c r="H17" s="21">
        <f t="shared" si="4"/>
        <v>12370</v>
      </c>
      <c r="I17" s="21">
        <f t="shared" si="4"/>
        <v>0</v>
      </c>
      <c r="J17" s="21">
        <f t="shared" si="4"/>
        <v>0</v>
      </c>
    </row>
    <row r="18" spans="1:10" ht="20.100000000000001" customHeight="1" x14ac:dyDescent="0.25">
      <c r="A18" s="41" t="s">
        <v>15</v>
      </c>
      <c r="B18" s="42"/>
      <c r="C18" s="42"/>
      <c r="D18" s="43"/>
      <c r="E18" s="43"/>
      <c r="F18" s="43"/>
      <c r="G18" s="44" t="s">
        <v>16</v>
      </c>
      <c r="H18" s="45">
        <f t="shared" ref="H18:J18" si="5">H19+H20</f>
        <v>12370</v>
      </c>
      <c r="I18" s="45">
        <f t="shared" si="5"/>
        <v>0</v>
      </c>
      <c r="J18" s="45">
        <f t="shared" si="5"/>
        <v>0</v>
      </c>
    </row>
    <row r="19" spans="1:10" ht="18" customHeight="1" x14ac:dyDescent="0.25">
      <c r="A19" s="46">
        <v>31</v>
      </c>
      <c r="B19" s="37" t="s">
        <v>23</v>
      </c>
      <c r="C19" s="37">
        <v>51</v>
      </c>
      <c r="D19" s="47" t="s">
        <v>17</v>
      </c>
      <c r="E19" s="38" t="s">
        <v>15</v>
      </c>
      <c r="F19" s="38" t="s">
        <v>18</v>
      </c>
      <c r="G19" s="39" t="s">
        <v>19</v>
      </c>
      <c r="H19" s="21">
        <v>9205</v>
      </c>
      <c r="I19" s="21">
        <v>0</v>
      </c>
      <c r="J19" s="21">
        <v>0</v>
      </c>
    </row>
    <row r="20" spans="1:10" ht="18" customHeight="1" thickBot="1" x14ac:dyDescent="0.3">
      <c r="A20" s="46">
        <v>32</v>
      </c>
      <c r="B20" s="37" t="s">
        <v>23</v>
      </c>
      <c r="C20" s="37">
        <v>51</v>
      </c>
      <c r="D20" s="47" t="s">
        <v>26</v>
      </c>
      <c r="E20" s="38" t="s">
        <v>15</v>
      </c>
      <c r="F20" s="38" t="s">
        <v>21</v>
      </c>
      <c r="G20" s="39" t="s">
        <v>22</v>
      </c>
      <c r="H20" s="21">
        <v>3165</v>
      </c>
      <c r="I20" s="21">
        <v>0</v>
      </c>
      <c r="J20" s="21">
        <v>0</v>
      </c>
    </row>
    <row r="21" spans="1:10" ht="20.100000000000001" customHeight="1" x14ac:dyDescent="0.25">
      <c r="A21" s="31" t="s">
        <v>27</v>
      </c>
      <c r="B21" s="32"/>
      <c r="C21" s="32"/>
      <c r="D21" s="33"/>
      <c r="E21" s="33"/>
      <c r="F21" s="33"/>
      <c r="G21" s="34" t="s">
        <v>28</v>
      </c>
      <c r="H21" s="35">
        <f t="shared" ref="H21:J22" si="6">H22</f>
        <v>5308.9123365850419</v>
      </c>
      <c r="I21" s="35">
        <f t="shared" si="6"/>
        <v>0</v>
      </c>
      <c r="J21" s="35">
        <f t="shared" si="6"/>
        <v>0</v>
      </c>
    </row>
    <row r="22" spans="1:10" ht="20.100000000000001" customHeight="1" x14ac:dyDescent="0.25">
      <c r="A22" s="36" t="s">
        <v>11</v>
      </c>
      <c r="B22" s="37"/>
      <c r="C22" s="37"/>
      <c r="D22" s="38"/>
      <c r="E22" s="38"/>
      <c r="F22" s="38"/>
      <c r="G22" s="39" t="s">
        <v>12</v>
      </c>
      <c r="H22" s="21">
        <f t="shared" si="6"/>
        <v>5308.9123365850419</v>
      </c>
      <c r="I22" s="21">
        <f t="shared" si="6"/>
        <v>0</v>
      </c>
      <c r="J22" s="21">
        <f t="shared" si="6"/>
        <v>0</v>
      </c>
    </row>
    <row r="23" spans="1:10" ht="20.100000000000001" customHeight="1" x14ac:dyDescent="0.25">
      <c r="A23" s="40">
        <v>51</v>
      </c>
      <c r="B23" s="37"/>
      <c r="C23" s="37"/>
      <c r="D23" s="38"/>
      <c r="E23" s="38"/>
      <c r="F23" s="38"/>
      <c r="G23" s="39" t="s">
        <v>25</v>
      </c>
      <c r="H23" s="21">
        <f t="shared" ref="H23:J23" si="7">H24+H27</f>
        <v>5308.9123365850419</v>
      </c>
      <c r="I23" s="21">
        <f t="shared" si="7"/>
        <v>0</v>
      </c>
      <c r="J23" s="21">
        <f t="shared" si="7"/>
        <v>0</v>
      </c>
    </row>
    <row r="24" spans="1:10" ht="20.100000000000001" customHeight="1" x14ac:dyDescent="0.25">
      <c r="A24" s="41" t="s">
        <v>15</v>
      </c>
      <c r="B24" s="42"/>
      <c r="C24" s="42"/>
      <c r="D24" s="43"/>
      <c r="E24" s="43"/>
      <c r="F24" s="43"/>
      <c r="G24" s="44" t="s">
        <v>16</v>
      </c>
      <c r="H24" s="45">
        <f t="shared" ref="H24:J24" si="8">H25+H26</f>
        <v>3716.2386356095294</v>
      </c>
      <c r="I24" s="45">
        <f t="shared" si="8"/>
        <v>0</v>
      </c>
      <c r="J24" s="45">
        <f t="shared" si="8"/>
        <v>0</v>
      </c>
    </row>
    <row r="25" spans="1:10" ht="18" customHeight="1" x14ac:dyDescent="0.25">
      <c r="A25" s="46" t="s">
        <v>18</v>
      </c>
      <c r="B25" s="37" t="s">
        <v>27</v>
      </c>
      <c r="C25" s="37">
        <v>51</v>
      </c>
      <c r="D25" s="47" t="s">
        <v>17</v>
      </c>
      <c r="E25" s="38" t="s">
        <v>15</v>
      </c>
      <c r="F25" s="38" t="s">
        <v>18</v>
      </c>
      <c r="G25" s="39" t="s">
        <v>19</v>
      </c>
      <c r="H25" s="21">
        <v>2752.2728780941002</v>
      </c>
      <c r="I25" s="21">
        <v>0</v>
      </c>
      <c r="J25" s="21">
        <v>0</v>
      </c>
    </row>
    <row r="26" spans="1:10" ht="18" customHeight="1" x14ac:dyDescent="0.25">
      <c r="A26" s="46" t="s">
        <v>21</v>
      </c>
      <c r="B26" s="37" t="s">
        <v>27</v>
      </c>
      <c r="C26" s="37">
        <v>51</v>
      </c>
      <c r="D26" s="47" t="s">
        <v>29</v>
      </c>
      <c r="E26" s="38" t="s">
        <v>15</v>
      </c>
      <c r="F26" s="38" t="s">
        <v>21</v>
      </c>
      <c r="G26" s="39" t="s">
        <v>22</v>
      </c>
      <c r="H26" s="21">
        <v>963.965757515429</v>
      </c>
      <c r="I26" s="21">
        <v>0</v>
      </c>
      <c r="J26" s="21">
        <v>0</v>
      </c>
    </row>
    <row r="27" spans="1:10" ht="20.100000000000001" customHeight="1" x14ac:dyDescent="0.25">
      <c r="A27" s="41">
        <v>4</v>
      </c>
      <c r="B27" s="42"/>
      <c r="C27" s="42"/>
      <c r="D27" s="43"/>
      <c r="E27" s="43"/>
      <c r="F27" s="43"/>
      <c r="G27" s="44" t="s">
        <v>30</v>
      </c>
      <c r="H27" s="45">
        <f t="shared" ref="H27:J27" si="9">H28</f>
        <v>1592.6737009755125</v>
      </c>
      <c r="I27" s="45">
        <f t="shared" si="9"/>
        <v>0</v>
      </c>
      <c r="J27" s="45">
        <f t="shared" si="9"/>
        <v>0</v>
      </c>
    </row>
    <row r="28" spans="1:10" ht="18" customHeight="1" thickBot="1" x14ac:dyDescent="0.3">
      <c r="A28" s="46" t="s">
        <v>31</v>
      </c>
      <c r="B28" s="37" t="s">
        <v>27</v>
      </c>
      <c r="C28" s="37">
        <v>51</v>
      </c>
      <c r="D28" s="47" t="s">
        <v>32</v>
      </c>
      <c r="E28" s="38" t="s">
        <v>33</v>
      </c>
      <c r="F28" s="38" t="s">
        <v>31</v>
      </c>
      <c r="G28" s="39" t="s">
        <v>34</v>
      </c>
      <c r="H28" s="21">
        <v>1592.6737009755125</v>
      </c>
      <c r="I28" s="21">
        <v>0</v>
      </c>
      <c r="J28" s="21">
        <v>0</v>
      </c>
    </row>
    <row r="29" spans="1:10" ht="20.100000000000001" customHeight="1" x14ac:dyDescent="0.25">
      <c r="A29" s="31" t="s">
        <v>35</v>
      </c>
      <c r="B29" s="32"/>
      <c r="C29" s="32"/>
      <c r="D29" s="33"/>
      <c r="E29" s="33"/>
      <c r="F29" s="33"/>
      <c r="G29" s="34" t="s">
        <v>10</v>
      </c>
      <c r="H29" s="35">
        <f t="shared" ref="H29:J30" si="10">H30</f>
        <v>414819.165173535</v>
      </c>
      <c r="I29" s="35">
        <f t="shared" si="10"/>
        <v>302545.9106499122</v>
      </c>
      <c r="J29" s="35">
        <f t="shared" si="10"/>
        <v>205985.29255979339</v>
      </c>
    </row>
    <row r="30" spans="1:10" ht="20.100000000000001" customHeight="1" x14ac:dyDescent="0.25">
      <c r="A30" s="36" t="s">
        <v>11</v>
      </c>
      <c r="B30" s="37"/>
      <c r="C30" s="37"/>
      <c r="D30" s="38"/>
      <c r="E30" s="38"/>
      <c r="F30" s="38"/>
      <c r="G30" s="39" t="s">
        <v>12</v>
      </c>
      <c r="H30" s="21">
        <f>H31</f>
        <v>414819.165173535</v>
      </c>
      <c r="I30" s="21">
        <f t="shared" si="10"/>
        <v>302545.9106499122</v>
      </c>
      <c r="J30" s="21">
        <f t="shared" si="10"/>
        <v>205985.29255979339</v>
      </c>
    </row>
    <row r="31" spans="1:10" ht="20.100000000000001" customHeight="1" x14ac:dyDescent="0.25">
      <c r="A31" s="40">
        <v>31</v>
      </c>
      <c r="B31" s="37"/>
      <c r="C31" s="37"/>
      <c r="D31" s="38"/>
      <c r="E31" s="38"/>
      <c r="F31" s="38"/>
      <c r="G31" s="39" t="s">
        <v>36</v>
      </c>
      <c r="H31" s="21">
        <f>H32+H36+H39+H45</f>
        <v>414819.165173535</v>
      </c>
      <c r="I31" s="21">
        <f t="shared" ref="I31:J31" si="11">I32+I36+I39+I45</f>
        <v>302545.9106499122</v>
      </c>
      <c r="J31" s="21">
        <f t="shared" si="11"/>
        <v>205985.29255979339</v>
      </c>
    </row>
    <row r="32" spans="1:10" ht="20.100000000000001" customHeight="1" x14ac:dyDescent="0.25">
      <c r="A32" s="41">
        <v>3</v>
      </c>
      <c r="B32" s="42"/>
      <c r="C32" s="42"/>
      <c r="D32" s="43"/>
      <c r="E32" s="43"/>
      <c r="F32" s="43"/>
      <c r="G32" s="44" t="s">
        <v>16</v>
      </c>
      <c r="H32" s="45">
        <f t="shared" ref="H32:J32" si="12">SUM(H33:H35)</f>
        <v>161142.07976640784</v>
      </c>
      <c r="I32" s="45">
        <f t="shared" si="12"/>
        <v>108722.10170594949</v>
      </c>
      <c r="J32" s="45">
        <f t="shared" si="12"/>
        <v>108722.10170594949</v>
      </c>
    </row>
    <row r="33" spans="1:10" ht="18" customHeight="1" x14ac:dyDescent="0.25">
      <c r="A33" s="46" t="s">
        <v>18</v>
      </c>
      <c r="B33" s="37" t="s">
        <v>35</v>
      </c>
      <c r="C33" s="37">
        <v>31</v>
      </c>
      <c r="D33" s="47" t="s">
        <v>17</v>
      </c>
      <c r="E33" s="38" t="s">
        <v>15</v>
      </c>
      <c r="F33" s="38" t="s">
        <v>18</v>
      </c>
      <c r="G33" s="39" t="s">
        <v>19</v>
      </c>
      <c r="H33" s="21">
        <v>10500.692215807285</v>
      </c>
      <c r="I33" s="21">
        <v>10500.692215807285</v>
      </c>
      <c r="J33" s="21">
        <v>10500.692215807285</v>
      </c>
    </row>
    <row r="34" spans="1:10" ht="18" customHeight="1" x14ac:dyDescent="0.25">
      <c r="A34" s="46" t="s">
        <v>21</v>
      </c>
      <c r="B34" s="37" t="s">
        <v>35</v>
      </c>
      <c r="C34" s="37">
        <v>31</v>
      </c>
      <c r="D34" s="47" t="s">
        <v>29</v>
      </c>
      <c r="E34" s="38" t="s">
        <v>15</v>
      </c>
      <c r="F34" s="38" t="s">
        <v>21</v>
      </c>
      <c r="G34" s="39" t="s">
        <v>22</v>
      </c>
      <c r="H34" s="21">
        <v>150641.38755060057</v>
      </c>
      <c r="I34" s="21">
        <v>98221.409490142207</v>
      </c>
      <c r="J34" s="21">
        <v>98221.409490142207</v>
      </c>
    </row>
    <row r="35" spans="1:10" ht="18" customHeight="1" x14ac:dyDescent="0.25">
      <c r="A35" s="46" t="s">
        <v>37</v>
      </c>
      <c r="B35" s="37" t="s">
        <v>35</v>
      </c>
      <c r="C35" s="37">
        <v>31</v>
      </c>
      <c r="D35" s="47">
        <v>3431</v>
      </c>
      <c r="E35" s="38" t="s">
        <v>15</v>
      </c>
      <c r="F35" s="38" t="s">
        <v>37</v>
      </c>
      <c r="G35" s="39" t="s">
        <v>38</v>
      </c>
      <c r="H35" s="21">
        <v>0</v>
      </c>
      <c r="I35" s="21">
        <v>0</v>
      </c>
      <c r="J35" s="21">
        <v>0</v>
      </c>
    </row>
    <row r="36" spans="1:10" ht="20.100000000000001" customHeight="1" x14ac:dyDescent="0.25">
      <c r="A36" s="41">
        <v>4</v>
      </c>
      <c r="B36" s="42"/>
      <c r="C36" s="42"/>
      <c r="D36" s="43"/>
      <c r="E36" s="43"/>
      <c r="F36" s="43"/>
      <c r="G36" s="44" t="s">
        <v>30</v>
      </c>
      <c r="H36" s="45">
        <f t="shared" ref="H36:J36" si="13">H37</f>
        <v>25308.912336585043</v>
      </c>
      <c r="I36" s="45">
        <f t="shared" si="13"/>
        <v>15805.611717869382</v>
      </c>
      <c r="J36" s="45">
        <f t="shared" si="13"/>
        <v>15805.611717869382</v>
      </c>
    </row>
    <row r="37" spans="1:10" ht="18" customHeight="1" x14ac:dyDescent="0.25">
      <c r="A37" s="46" t="s">
        <v>31</v>
      </c>
      <c r="B37" s="37" t="s">
        <v>35</v>
      </c>
      <c r="C37" s="37">
        <v>31</v>
      </c>
      <c r="D37" s="47" t="s">
        <v>39</v>
      </c>
      <c r="E37" s="38" t="s">
        <v>33</v>
      </c>
      <c r="F37" s="38" t="s">
        <v>31</v>
      </c>
      <c r="G37" s="39" t="s">
        <v>34</v>
      </c>
      <c r="H37" s="21">
        <v>25308.912336585043</v>
      </c>
      <c r="I37" s="21">
        <v>15805.611717869382</v>
      </c>
      <c r="J37" s="21">
        <v>15805.611717869382</v>
      </c>
    </row>
    <row r="38" spans="1:10" ht="18" customHeight="1" x14ac:dyDescent="0.25">
      <c r="A38" s="53">
        <v>52</v>
      </c>
      <c r="B38" s="37"/>
      <c r="C38" s="37"/>
      <c r="D38" s="47"/>
      <c r="E38" s="38"/>
      <c r="F38" s="38"/>
      <c r="G38" s="39" t="s">
        <v>40</v>
      </c>
      <c r="H38" s="21">
        <v>0</v>
      </c>
      <c r="I38" s="21">
        <v>0</v>
      </c>
      <c r="J38" s="21">
        <v>0</v>
      </c>
    </row>
    <row r="39" spans="1:10" ht="20.100000000000001" customHeight="1" x14ac:dyDescent="0.25">
      <c r="A39" s="41">
        <v>3</v>
      </c>
      <c r="B39" s="42"/>
      <c r="C39" s="42"/>
      <c r="D39" s="43"/>
      <c r="E39" s="43"/>
      <c r="F39" s="43"/>
      <c r="G39" s="44" t="s">
        <v>16</v>
      </c>
      <c r="H39" s="45">
        <f t="shared" ref="H39:J39" si="14">SUM(H40:H44)</f>
        <v>227040.94498639586</v>
      </c>
      <c r="I39" s="45">
        <f t="shared" si="14"/>
        <v>176690.96914194702</v>
      </c>
      <c r="J39" s="45">
        <f t="shared" si="14"/>
        <v>80130.351051828271</v>
      </c>
    </row>
    <row r="40" spans="1:10" ht="18" customHeight="1" x14ac:dyDescent="0.25">
      <c r="A40" s="46" t="s">
        <v>18</v>
      </c>
      <c r="B40" s="37" t="s">
        <v>35</v>
      </c>
      <c r="C40" s="37">
        <v>52</v>
      </c>
      <c r="D40" s="38" t="s">
        <v>17</v>
      </c>
      <c r="E40" s="38" t="s">
        <v>15</v>
      </c>
      <c r="F40" s="38" t="s">
        <v>18</v>
      </c>
      <c r="G40" s="39" t="s">
        <v>19</v>
      </c>
      <c r="H40" s="21">
        <v>141120.50773110357</v>
      </c>
      <c r="I40" s="21">
        <v>95705</v>
      </c>
      <c r="J40" s="21">
        <v>21040</v>
      </c>
    </row>
    <row r="41" spans="1:10" ht="18" customHeight="1" x14ac:dyDescent="0.25">
      <c r="A41" s="46" t="s">
        <v>21</v>
      </c>
      <c r="B41" s="37" t="s">
        <v>35</v>
      </c>
      <c r="C41" s="37">
        <v>52</v>
      </c>
      <c r="D41" s="38" t="s">
        <v>29</v>
      </c>
      <c r="E41" s="38" t="s">
        <v>15</v>
      </c>
      <c r="F41" s="38" t="s">
        <v>21</v>
      </c>
      <c r="G41" s="39" t="s">
        <v>22</v>
      </c>
      <c r="H41" s="21">
        <v>83265.981086999775</v>
      </c>
      <c r="I41" s="21">
        <v>78331.512973654506</v>
      </c>
      <c r="J41" s="21">
        <v>56435.894883535737</v>
      </c>
    </row>
    <row r="42" spans="1:10" ht="18" customHeight="1" x14ac:dyDescent="0.25">
      <c r="A42" s="46" t="s">
        <v>37</v>
      </c>
      <c r="B42" s="37" t="s">
        <v>35</v>
      </c>
      <c r="C42" s="37">
        <v>52</v>
      </c>
      <c r="D42" s="38" t="s">
        <v>41</v>
      </c>
      <c r="E42" s="38" t="s">
        <v>15</v>
      </c>
      <c r="F42" s="38" t="s">
        <v>37</v>
      </c>
      <c r="G42" s="39" t="s">
        <v>38</v>
      </c>
      <c r="H42" s="21">
        <v>0</v>
      </c>
      <c r="I42" s="21">
        <v>0</v>
      </c>
      <c r="J42" s="21">
        <v>0</v>
      </c>
    </row>
    <row r="43" spans="1:10" ht="18" customHeight="1" x14ac:dyDescent="0.25">
      <c r="A43" s="46" t="s">
        <v>42</v>
      </c>
      <c r="B43" s="37" t="s">
        <v>35</v>
      </c>
      <c r="C43" s="37">
        <v>52</v>
      </c>
      <c r="D43" s="38" t="s">
        <v>43</v>
      </c>
      <c r="E43" s="38" t="s">
        <v>15</v>
      </c>
      <c r="F43" s="38" t="s">
        <v>42</v>
      </c>
      <c r="G43" s="39" t="s">
        <v>44</v>
      </c>
      <c r="H43" s="21">
        <v>2654.4561682925209</v>
      </c>
      <c r="I43" s="21">
        <v>2654.4561682925209</v>
      </c>
      <c r="J43" s="21">
        <v>2654.4561682925209</v>
      </c>
    </row>
    <row r="44" spans="1:10" ht="18" customHeight="1" x14ac:dyDescent="0.25">
      <c r="A44" s="46" t="s">
        <v>45</v>
      </c>
      <c r="B44" s="37" t="s">
        <v>35</v>
      </c>
      <c r="C44" s="37">
        <v>52</v>
      </c>
      <c r="D44" s="38" t="s">
        <v>46</v>
      </c>
      <c r="E44" s="38" t="s">
        <v>15</v>
      </c>
      <c r="F44" s="38" t="s">
        <v>45</v>
      </c>
      <c r="G44" s="39" t="s">
        <v>47</v>
      </c>
      <c r="H44" s="21">
        <v>0</v>
      </c>
      <c r="I44" s="21">
        <v>0</v>
      </c>
      <c r="J44" s="21">
        <v>0</v>
      </c>
    </row>
    <row r="45" spans="1:10" ht="20.100000000000001" customHeight="1" x14ac:dyDescent="0.25">
      <c r="A45" s="41">
        <v>4</v>
      </c>
      <c r="B45" s="42"/>
      <c r="C45" s="42"/>
      <c r="D45" s="43"/>
      <c r="E45" s="43"/>
      <c r="F45" s="43"/>
      <c r="G45" s="44" t="s">
        <v>30</v>
      </c>
      <c r="H45" s="45">
        <f t="shared" ref="H45:J45" si="15">H46</f>
        <v>1327.2280841462605</v>
      </c>
      <c r="I45" s="45">
        <f t="shared" si="15"/>
        <v>1327.2280841462605</v>
      </c>
      <c r="J45" s="45">
        <f t="shared" si="15"/>
        <v>1327.2280841462605</v>
      </c>
    </row>
    <row r="46" spans="1:10" ht="18" customHeight="1" thickBot="1" x14ac:dyDescent="0.3">
      <c r="A46" s="46" t="s">
        <v>31</v>
      </c>
      <c r="B46" s="37" t="s">
        <v>35</v>
      </c>
      <c r="C46" s="37">
        <v>52</v>
      </c>
      <c r="D46" s="38" t="s">
        <v>48</v>
      </c>
      <c r="E46" s="38" t="s">
        <v>33</v>
      </c>
      <c r="F46" s="38" t="s">
        <v>31</v>
      </c>
      <c r="G46" s="39" t="s">
        <v>34</v>
      </c>
      <c r="H46" s="21">
        <v>1327.2280841462605</v>
      </c>
      <c r="I46" s="21">
        <v>1327.2280841462605</v>
      </c>
      <c r="J46" s="21">
        <v>1327.2280841462605</v>
      </c>
    </row>
    <row r="47" spans="1:10" ht="20.100000000000001" customHeight="1" x14ac:dyDescent="0.25">
      <c r="A47" s="31" t="s">
        <v>49</v>
      </c>
      <c r="B47" s="32"/>
      <c r="C47" s="32"/>
      <c r="D47" s="33"/>
      <c r="E47" s="33"/>
      <c r="F47" s="33"/>
      <c r="G47" s="34" t="s">
        <v>50</v>
      </c>
      <c r="H47" s="35">
        <f t="shared" ref="H47:J48" si="16">H48</f>
        <v>193980.56679275335</v>
      </c>
      <c r="I47" s="35">
        <f t="shared" si="16"/>
        <v>193981</v>
      </c>
      <c r="J47" s="35">
        <f t="shared" si="16"/>
        <v>193981</v>
      </c>
    </row>
    <row r="48" spans="1:10" ht="20.100000000000001" customHeight="1" x14ac:dyDescent="0.25">
      <c r="A48" s="36" t="s">
        <v>11</v>
      </c>
      <c r="B48" s="37"/>
      <c r="C48" s="37"/>
      <c r="D48" s="38"/>
      <c r="E48" s="38"/>
      <c r="F48" s="38"/>
      <c r="G48" s="39" t="s">
        <v>12</v>
      </c>
      <c r="H48" s="21">
        <f t="shared" si="16"/>
        <v>193980.56679275335</v>
      </c>
      <c r="I48" s="21">
        <f t="shared" si="16"/>
        <v>193981</v>
      </c>
      <c r="J48" s="21">
        <f t="shared" si="16"/>
        <v>193981</v>
      </c>
    </row>
    <row r="49" spans="1:10" ht="20.100000000000001" customHeight="1" x14ac:dyDescent="0.25">
      <c r="A49" s="40">
        <v>11</v>
      </c>
      <c r="B49" s="37"/>
      <c r="C49" s="37"/>
      <c r="D49" s="38"/>
      <c r="E49" s="38"/>
      <c r="F49" s="38"/>
      <c r="G49" s="39" t="s">
        <v>14</v>
      </c>
      <c r="H49" s="21">
        <f t="shared" ref="H49:J49" si="17">H50+H55</f>
        <v>193980.56679275335</v>
      </c>
      <c r="I49" s="21">
        <f t="shared" si="17"/>
        <v>193981</v>
      </c>
      <c r="J49" s="21">
        <f t="shared" si="17"/>
        <v>193981</v>
      </c>
    </row>
    <row r="50" spans="1:10" ht="20.100000000000001" customHeight="1" x14ac:dyDescent="0.25">
      <c r="A50" s="41">
        <v>3</v>
      </c>
      <c r="B50" s="42"/>
      <c r="C50" s="42"/>
      <c r="D50" s="43"/>
      <c r="E50" s="43"/>
      <c r="F50" s="43"/>
      <c r="G50" s="44" t="s">
        <v>16</v>
      </c>
      <c r="H50" s="45">
        <f t="shared" ref="H50:J50" si="18">SUM(H51:H54)</f>
        <v>179390.6544561683</v>
      </c>
      <c r="I50" s="45">
        <f t="shared" si="18"/>
        <v>179391</v>
      </c>
      <c r="J50" s="45">
        <f t="shared" si="18"/>
        <v>179391</v>
      </c>
    </row>
    <row r="51" spans="1:10" ht="18" customHeight="1" x14ac:dyDescent="0.25">
      <c r="A51" s="46" t="s">
        <v>18</v>
      </c>
      <c r="B51" s="37" t="s">
        <v>49</v>
      </c>
      <c r="C51" s="37">
        <v>11</v>
      </c>
      <c r="D51" s="38" t="s">
        <v>17</v>
      </c>
      <c r="E51" s="38" t="s">
        <v>15</v>
      </c>
      <c r="F51" s="38" t="s">
        <v>18</v>
      </c>
      <c r="G51" s="39" t="s">
        <v>19</v>
      </c>
      <c r="H51" s="21">
        <v>0</v>
      </c>
      <c r="I51" s="21">
        <v>0</v>
      </c>
      <c r="J51" s="21">
        <v>0</v>
      </c>
    </row>
    <row r="52" spans="1:10" ht="18" customHeight="1" x14ac:dyDescent="0.25">
      <c r="A52" s="46" t="s">
        <v>21</v>
      </c>
      <c r="B52" s="37" t="s">
        <v>49</v>
      </c>
      <c r="C52" s="37">
        <v>11</v>
      </c>
      <c r="D52" s="38" t="s">
        <v>29</v>
      </c>
      <c r="E52" s="38" t="s">
        <v>15</v>
      </c>
      <c r="F52" s="38" t="s">
        <v>21</v>
      </c>
      <c r="G52" s="39" t="s">
        <v>22</v>
      </c>
      <c r="H52" s="21">
        <v>177481</v>
      </c>
      <c r="I52" s="21">
        <v>177481</v>
      </c>
      <c r="J52" s="21">
        <v>177481</v>
      </c>
    </row>
    <row r="53" spans="1:10" ht="18" customHeight="1" x14ac:dyDescent="0.25">
      <c r="A53" s="46" t="s">
        <v>37</v>
      </c>
      <c r="B53" s="37" t="s">
        <v>49</v>
      </c>
      <c r="C53" s="37">
        <v>11</v>
      </c>
      <c r="D53" s="38" t="s">
        <v>51</v>
      </c>
      <c r="E53" s="38" t="s">
        <v>15</v>
      </c>
      <c r="F53" s="38" t="s">
        <v>37</v>
      </c>
      <c r="G53" s="39" t="s">
        <v>38</v>
      </c>
      <c r="H53" s="21">
        <v>1909.6544561682924</v>
      </c>
      <c r="I53" s="21">
        <v>1910</v>
      </c>
      <c r="J53" s="21">
        <v>1910</v>
      </c>
    </row>
    <row r="54" spans="1:10" ht="18" customHeight="1" x14ac:dyDescent="0.25">
      <c r="A54" s="46" t="s">
        <v>42</v>
      </c>
      <c r="B54" s="37" t="s">
        <v>49</v>
      </c>
      <c r="C54" s="37">
        <v>11</v>
      </c>
      <c r="D54" s="38" t="s">
        <v>43</v>
      </c>
      <c r="E54" s="38" t="s">
        <v>15</v>
      </c>
      <c r="F54" s="38" t="s">
        <v>42</v>
      </c>
      <c r="G54" s="39" t="s">
        <v>44</v>
      </c>
      <c r="H54" s="21">
        <v>0</v>
      </c>
      <c r="I54" s="21">
        <v>0</v>
      </c>
      <c r="J54" s="21">
        <v>0</v>
      </c>
    </row>
    <row r="55" spans="1:10" ht="20.100000000000001" customHeight="1" x14ac:dyDescent="0.25">
      <c r="A55" s="41">
        <v>4</v>
      </c>
      <c r="B55" s="42"/>
      <c r="C55" s="42"/>
      <c r="D55" s="43"/>
      <c r="E55" s="43"/>
      <c r="F55" s="43"/>
      <c r="G55" s="44" t="s">
        <v>30</v>
      </c>
      <c r="H55" s="45">
        <f t="shared" ref="H55:J55" si="19">SUM(H56:H57)</f>
        <v>14589.912336585041</v>
      </c>
      <c r="I55" s="45">
        <f t="shared" si="19"/>
        <v>14590</v>
      </c>
      <c r="J55" s="45">
        <f t="shared" si="19"/>
        <v>14590</v>
      </c>
    </row>
    <row r="56" spans="1:10" ht="18" customHeight="1" x14ac:dyDescent="0.25">
      <c r="A56" s="46" t="s">
        <v>52</v>
      </c>
      <c r="B56" s="37" t="s">
        <v>49</v>
      </c>
      <c r="C56" s="37">
        <v>11</v>
      </c>
      <c r="D56" s="38" t="s">
        <v>53</v>
      </c>
      <c r="E56" s="38" t="s">
        <v>33</v>
      </c>
      <c r="F56" s="38" t="s">
        <v>52</v>
      </c>
      <c r="G56" s="39" t="s">
        <v>54</v>
      </c>
      <c r="H56" s="21">
        <v>2244</v>
      </c>
      <c r="I56" s="21">
        <v>2244</v>
      </c>
      <c r="J56" s="21">
        <v>2244</v>
      </c>
    </row>
    <row r="57" spans="1:10" ht="18" customHeight="1" thickBot="1" x14ac:dyDescent="0.3">
      <c r="A57" s="48" t="s">
        <v>31</v>
      </c>
      <c r="B57" s="7" t="s">
        <v>49</v>
      </c>
      <c r="C57" s="7">
        <v>11</v>
      </c>
      <c r="D57" s="6" t="s">
        <v>39</v>
      </c>
      <c r="E57" s="6" t="s">
        <v>33</v>
      </c>
      <c r="F57" s="6" t="s">
        <v>31</v>
      </c>
      <c r="G57" s="29" t="s">
        <v>34</v>
      </c>
      <c r="H57" s="30">
        <v>12345.912336585041</v>
      </c>
      <c r="I57" s="21">
        <v>12346</v>
      </c>
      <c r="J57" s="30">
        <v>12346</v>
      </c>
    </row>
    <row r="58" spans="1:10" ht="24.95" customHeight="1" thickBot="1" x14ac:dyDescent="0.3">
      <c r="A58" s="12"/>
      <c r="B58" s="12"/>
      <c r="C58" s="12"/>
      <c r="D58" s="11"/>
      <c r="E58" s="11"/>
      <c r="F58" s="11"/>
      <c r="G58" s="11"/>
      <c r="H58" s="49"/>
      <c r="I58" s="50"/>
      <c r="J58" s="49"/>
    </row>
    <row r="59" spans="1:10" ht="20.100000000000001" customHeight="1" x14ac:dyDescent="0.25">
      <c r="A59" s="2"/>
      <c r="B59" s="2"/>
      <c r="C59" s="2"/>
      <c r="D59" s="3"/>
      <c r="E59" s="3"/>
      <c r="F59" s="3"/>
      <c r="G59" s="3"/>
      <c r="H59" s="2"/>
      <c r="I59" s="2"/>
      <c r="J59" s="2"/>
    </row>
  </sheetData>
  <mergeCells count="1">
    <mergeCell ref="H2:J2"/>
  </mergeCells>
  <pageMargins left="0.31496062992125984" right="0.11811023622047245" top="0.15748031496062992" bottom="0.15748031496062992" header="0.31496062992125984" footer="0.31496062992125984"/>
  <pageSetup paperSize="9" scale="72" orientation="portrait" r:id="rId1"/>
  <headerFooter>
    <oddFooter>&amp;L&amp;9&amp;K04-049&amp;D&amp;C&amp;"-,Podebljano"&amp;9&amp;K04-048&amp;P / &amp;N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Tab_03_Ras_Novo</vt:lpstr>
      <vt:lpstr>Tab_03_Ras_Novo!Podrucje_ispisa</vt:lpstr>
    </vt:vector>
  </TitlesOfParts>
  <Company>Croatia Control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HKZP</dc:creator>
  <cp:lastModifiedBy>Windows User</cp:lastModifiedBy>
  <dcterms:created xsi:type="dcterms:W3CDTF">2022-11-17T11:49:10Z</dcterms:created>
  <dcterms:modified xsi:type="dcterms:W3CDTF">2022-12-19T23:37:59Z</dcterms:modified>
</cp:coreProperties>
</file>